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rogersaunders/Dropbox/Weather/Observations/2023/"/>
    </mc:Choice>
  </mc:AlternateContent>
  <xr:revisionPtr revIDLastSave="0" documentId="13_ncr:1_{33E5F2B4-B149-E240-958E-07CE6996E67B}" xr6:coauthVersionLast="47" xr6:coauthVersionMax="47" xr10:uidLastSave="{00000000-0000-0000-0000-000000000000}"/>
  <bookViews>
    <workbookView xWindow="3960" yWindow="560" windowWidth="24220" windowHeight="15940" firstSheet="4" activeTab="12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Annual" sheetId="13" r:id="rId13"/>
    <sheet name="Jan_Chart" sheetId="14" r:id="rId14"/>
    <sheet name="Feb_Chart" sheetId="15" r:id="rId15"/>
    <sheet name="Mar_Chart" sheetId="16" r:id="rId16"/>
    <sheet name="Apr_Chart" sheetId="17" r:id="rId17"/>
    <sheet name="May_Chart" sheetId="18" r:id="rId18"/>
    <sheet name="Jun_Chart" sheetId="19" r:id="rId19"/>
    <sheet name="Jul_Chart" sheetId="20" r:id="rId20"/>
    <sheet name="Aug_Chart" sheetId="21" r:id="rId21"/>
    <sheet name="Sep_Chart" sheetId="22" r:id="rId22"/>
    <sheet name="Oct_Chart" sheetId="23" r:id="rId23"/>
    <sheet name="Nov_Chart" sheetId="24" r:id="rId24"/>
    <sheet name="Dec_Chart" sheetId="25" r:id="rId25"/>
  </sheets>
  <definedNames>
    <definedName name="_xlnm.Print_Area" localSheetId="12">Annual!$E$3:$O$27</definedName>
  </definedNames>
  <calcPr calcId="191029"/>
  <webPublishing allowPng="1" targetScreenSize="1024x768" dpi="72" codePage="2859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2" l="1"/>
  <c r="B16" i="13" s="1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33" i="5"/>
  <c r="B9" i="13" s="1"/>
  <c r="D9" i="13" s="1"/>
  <c r="B18" i="5"/>
  <c r="B17" i="5"/>
  <c r="B3" i="5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16" i="5"/>
  <c r="B32" i="4"/>
  <c r="B8" i="13" s="1"/>
  <c r="B10" i="3"/>
  <c r="B3" i="3"/>
  <c r="B22" i="3"/>
  <c r="B15" i="3"/>
  <c r="B4" i="3"/>
  <c r="B8" i="3"/>
  <c r="B24" i="3"/>
  <c r="B13" i="3"/>
  <c r="B29" i="3"/>
  <c r="B33" i="1"/>
  <c r="B5" i="13" s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C16" i="13"/>
  <c r="C15" i="13"/>
  <c r="C14" i="13"/>
  <c r="C12" i="13"/>
  <c r="C11" i="13"/>
  <c r="C10" i="13"/>
  <c r="C9" i="13"/>
  <c r="C8" i="13"/>
  <c r="C7" i="13"/>
  <c r="C5" i="13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B32" i="11"/>
  <c r="B15" i="13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33" i="10"/>
  <c r="B14" i="13" s="1"/>
  <c r="D14" i="13" s="1"/>
  <c r="E32" i="10"/>
  <c r="B32" i="10"/>
  <c r="E31" i="10"/>
  <c r="B31" i="10"/>
  <c r="E30" i="10"/>
  <c r="B30" i="10"/>
  <c r="E29" i="10"/>
  <c r="B29" i="10"/>
  <c r="E28" i="10"/>
  <c r="B28" i="10"/>
  <c r="E27" i="10"/>
  <c r="B27" i="10"/>
  <c r="E26" i="10"/>
  <c r="B26" i="10"/>
  <c r="E25" i="10"/>
  <c r="B25" i="10"/>
  <c r="E24" i="10"/>
  <c r="B24" i="10"/>
  <c r="E23" i="10"/>
  <c r="B23" i="10"/>
  <c r="E22" i="10"/>
  <c r="B22" i="10"/>
  <c r="E21" i="10"/>
  <c r="B21" i="10"/>
  <c r="E20" i="10"/>
  <c r="B20" i="10"/>
  <c r="E19" i="10"/>
  <c r="B19" i="10"/>
  <c r="E18" i="10"/>
  <c r="B18" i="10"/>
  <c r="E17" i="10"/>
  <c r="B17" i="10"/>
  <c r="E16" i="10"/>
  <c r="B16" i="10"/>
  <c r="E15" i="10"/>
  <c r="B15" i="10"/>
  <c r="E14" i="10"/>
  <c r="B14" i="10"/>
  <c r="E13" i="10"/>
  <c r="B13" i="10"/>
  <c r="E12" i="10"/>
  <c r="B12" i="10"/>
  <c r="E11" i="10"/>
  <c r="B11" i="10"/>
  <c r="E10" i="10"/>
  <c r="B10" i="10"/>
  <c r="E9" i="10"/>
  <c r="B9" i="10"/>
  <c r="E8" i="10"/>
  <c r="B8" i="10"/>
  <c r="E7" i="10"/>
  <c r="B7" i="10"/>
  <c r="E6" i="10"/>
  <c r="B6" i="10"/>
  <c r="E5" i="10"/>
  <c r="B5" i="10"/>
  <c r="E4" i="10"/>
  <c r="B4" i="10"/>
  <c r="E3" i="10"/>
  <c r="B3" i="10"/>
  <c r="E32" i="9"/>
  <c r="C13" i="13" s="1"/>
  <c r="B32" i="9"/>
  <c r="B13" i="13" s="1"/>
  <c r="E31" i="9"/>
  <c r="B31" i="9"/>
  <c r="E30" i="9"/>
  <c r="B30" i="9"/>
  <c r="E29" i="9"/>
  <c r="B29" i="9"/>
  <c r="E28" i="9"/>
  <c r="B28" i="9"/>
  <c r="E27" i="9"/>
  <c r="B27" i="9"/>
  <c r="E26" i="9"/>
  <c r="B26" i="9"/>
  <c r="E25" i="9"/>
  <c r="B25" i="9"/>
  <c r="E24" i="9"/>
  <c r="B24" i="9"/>
  <c r="E23" i="9"/>
  <c r="B23" i="9"/>
  <c r="E22" i="9"/>
  <c r="B22" i="9"/>
  <c r="E21" i="9"/>
  <c r="B21" i="9"/>
  <c r="E20" i="9"/>
  <c r="B20" i="9"/>
  <c r="E19" i="9"/>
  <c r="B19" i="9"/>
  <c r="E18" i="9"/>
  <c r="B18" i="9"/>
  <c r="E17" i="9"/>
  <c r="B17" i="9"/>
  <c r="E16" i="9"/>
  <c r="B16" i="9"/>
  <c r="E15" i="9"/>
  <c r="B15" i="9"/>
  <c r="E14" i="9"/>
  <c r="B14" i="9"/>
  <c r="E13" i="9"/>
  <c r="B13" i="9"/>
  <c r="E12" i="9"/>
  <c r="B12" i="9"/>
  <c r="E11" i="9"/>
  <c r="B11" i="9"/>
  <c r="E10" i="9"/>
  <c r="B10" i="9"/>
  <c r="E9" i="9"/>
  <c r="B9" i="9"/>
  <c r="E8" i="9"/>
  <c r="B8" i="9"/>
  <c r="E7" i="9"/>
  <c r="B7" i="9"/>
  <c r="E6" i="9"/>
  <c r="B6" i="9"/>
  <c r="E5" i="9"/>
  <c r="B5" i="9"/>
  <c r="E4" i="9"/>
  <c r="B4" i="9"/>
  <c r="E3" i="9"/>
  <c r="B3" i="9"/>
  <c r="B33" i="8"/>
  <c r="B12" i="13" s="1"/>
  <c r="D12" i="13" s="1"/>
  <c r="E32" i="8"/>
  <c r="B32" i="8"/>
  <c r="E31" i="8"/>
  <c r="B31" i="8"/>
  <c r="E30" i="8"/>
  <c r="B30" i="8"/>
  <c r="E29" i="8"/>
  <c r="B29" i="8"/>
  <c r="E28" i="8"/>
  <c r="B28" i="8"/>
  <c r="E27" i="8"/>
  <c r="B27" i="8"/>
  <c r="E26" i="8"/>
  <c r="B26" i="8"/>
  <c r="E25" i="8"/>
  <c r="B25" i="8"/>
  <c r="E24" i="8"/>
  <c r="B24" i="8"/>
  <c r="E23" i="8"/>
  <c r="B23" i="8"/>
  <c r="E22" i="8"/>
  <c r="B22" i="8"/>
  <c r="E21" i="8"/>
  <c r="B21" i="8"/>
  <c r="E20" i="8"/>
  <c r="B20" i="8"/>
  <c r="E19" i="8"/>
  <c r="B19" i="8"/>
  <c r="E18" i="8"/>
  <c r="B18" i="8"/>
  <c r="E17" i="8"/>
  <c r="B17" i="8"/>
  <c r="E16" i="8"/>
  <c r="B16" i="8"/>
  <c r="E15" i="8"/>
  <c r="B15" i="8"/>
  <c r="E14" i="8"/>
  <c r="B14" i="8"/>
  <c r="E13" i="8"/>
  <c r="B13" i="8"/>
  <c r="E12" i="8"/>
  <c r="B12" i="8"/>
  <c r="E11" i="8"/>
  <c r="B11" i="8"/>
  <c r="E10" i="8"/>
  <c r="B10" i="8"/>
  <c r="E9" i="8"/>
  <c r="B9" i="8"/>
  <c r="E8" i="8"/>
  <c r="B8" i="8"/>
  <c r="E7" i="8"/>
  <c r="B7" i="8"/>
  <c r="E6" i="8"/>
  <c r="B6" i="8"/>
  <c r="E5" i="8"/>
  <c r="B5" i="8"/>
  <c r="E4" i="8"/>
  <c r="B4" i="8"/>
  <c r="E3" i="8"/>
  <c r="B3" i="8"/>
  <c r="B33" i="7"/>
  <c r="B11" i="13" s="1"/>
  <c r="E32" i="7"/>
  <c r="B32" i="7"/>
  <c r="E31" i="7"/>
  <c r="B31" i="7"/>
  <c r="E30" i="7"/>
  <c r="B30" i="7"/>
  <c r="E29" i="7"/>
  <c r="B29" i="7"/>
  <c r="E28" i="7"/>
  <c r="B28" i="7"/>
  <c r="E27" i="7"/>
  <c r="B27" i="7"/>
  <c r="E26" i="7"/>
  <c r="B26" i="7"/>
  <c r="E25" i="7"/>
  <c r="B25" i="7"/>
  <c r="E24" i="7"/>
  <c r="B24" i="7"/>
  <c r="E23" i="7"/>
  <c r="B23" i="7"/>
  <c r="E22" i="7"/>
  <c r="B22" i="7"/>
  <c r="E21" i="7"/>
  <c r="B21" i="7"/>
  <c r="E20" i="7"/>
  <c r="B20" i="7"/>
  <c r="E19" i="7"/>
  <c r="B19" i="7"/>
  <c r="E18" i="7"/>
  <c r="B18" i="7"/>
  <c r="E17" i="7"/>
  <c r="B17" i="7"/>
  <c r="E16" i="7"/>
  <c r="B16" i="7"/>
  <c r="E15" i="7"/>
  <c r="B15" i="7"/>
  <c r="E14" i="7"/>
  <c r="B14" i="7"/>
  <c r="E13" i="7"/>
  <c r="B13" i="7"/>
  <c r="E12" i="7"/>
  <c r="B12" i="7"/>
  <c r="E11" i="7"/>
  <c r="B11" i="7"/>
  <c r="E10" i="7"/>
  <c r="B10" i="7"/>
  <c r="E9" i="7"/>
  <c r="B9" i="7"/>
  <c r="E8" i="7"/>
  <c r="B8" i="7"/>
  <c r="E7" i="7"/>
  <c r="B7" i="7"/>
  <c r="E6" i="7"/>
  <c r="B6" i="7"/>
  <c r="E5" i="7"/>
  <c r="B5" i="7"/>
  <c r="E4" i="7"/>
  <c r="B4" i="7"/>
  <c r="E3" i="7"/>
  <c r="B3" i="7"/>
  <c r="B32" i="6"/>
  <c r="B10" i="13" s="1"/>
  <c r="D10" i="13" s="1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B15" i="5"/>
  <c r="E14" i="5"/>
  <c r="B14" i="5"/>
  <c r="E13" i="5"/>
  <c r="B13" i="5"/>
  <c r="E12" i="5"/>
  <c r="B12" i="5"/>
  <c r="E11" i="5"/>
  <c r="B11" i="5"/>
  <c r="E10" i="5"/>
  <c r="B10" i="5"/>
  <c r="E9" i="5"/>
  <c r="B9" i="5"/>
  <c r="E8" i="5"/>
  <c r="B8" i="5"/>
  <c r="E7" i="5"/>
  <c r="B7" i="5"/>
  <c r="E6" i="5"/>
  <c r="B6" i="5"/>
  <c r="E5" i="5"/>
  <c r="B5" i="5"/>
  <c r="E4" i="5"/>
  <c r="B4" i="5"/>
  <c r="E3" i="5"/>
  <c r="B33" i="4"/>
  <c r="E31" i="4"/>
  <c r="B31" i="4"/>
  <c r="E30" i="4"/>
  <c r="E29" i="4"/>
  <c r="B29" i="4"/>
  <c r="E28" i="4"/>
  <c r="E27" i="4"/>
  <c r="B27" i="4"/>
  <c r="E26" i="4"/>
  <c r="E25" i="4"/>
  <c r="B25" i="4"/>
  <c r="E24" i="4"/>
  <c r="E23" i="4"/>
  <c r="B23" i="4"/>
  <c r="E22" i="4"/>
  <c r="E21" i="4"/>
  <c r="B21" i="4"/>
  <c r="E20" i="4"/>
  <c r="E19" i="4"/>
  <c r="B19" i="4"/>
  <c r="E18" i="4"/>
  <c r="E17" i="4"/>
  <c r="B17" i="4"/>
  <c r="E16" i="4"/>
  <c r="E15" i="4"/>
  <c r="B15" i="4"/>
  <c r="E14" i="4"/>
  <c r="E13" i="4"/>
  <c r="B13" i="4"/>
  <c r="E12" i="4"/>
  <c r="E11" i="4"/>
  <c r="B11" i="4"/>
  <c r="E10" i="4"/>
  <c r="E9" i="4"/>
  <c r="B9" i="4"/>
  <c r="E8" i="4"/>
  <c r="E7" i="4"/>
  <c r="B7" i="4"/>
  <c r="E6" i="4"/>
  <c r="B6" i="4"/>
  <c r="E5" i="4"/>
  <c r="B5" i="4"/>
  <c r="E4" i="4"/>
  <c r="B4" i="4"/>
  <c r="E3" i="4"/>
  <c r="B3" i="4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E30" i="2"/>
  <c r="C6" i="13" s="1"/>
  <c r="B30" i="2"/>
  <c r="B6" i="13" s="1"/>
  <c r="E29" i="2"/>
  <c r="B29" i="2"/>
  <c r="E28" i="2"/>
  <c r="B28" i="2"/>
  <c r="E27" i="2"/>
  <c r="B27" i="2"/>
  <c r="E26" i="2"/>
  <c r="B26" i="2"/>
  <c r="E25" i="2"/>
  <c r="B25" i="2"/>
  <c r="E24" i="2"/>
  <c r="B24" i="2"/>
  <c r="E23" i="2"/>
  <c r="B23" i="2"/>
  <c r="E22" i="2"/>
  <c r="B22" i="2"/>
  <c r="E21" i="2"/>
  <c r="B21" i="2"/>
  <c r="E20" i="2"/>
  <c r="B20" i="2"/>
  <c r="E19" i="2"/>
  <c r="B19" i="2"/>
  <c r="E18" i="2"/>
  <c r="B18" i="2"/>
  <c r="E17" i="2"/>
  <c r="B17" i="2"/>
  <c r="E16" i="2"/>
  <c r="B16" i="2"/>
  <c r="E15" i="2"/>
  <c r="B15" i="2"/>
  <c r="E14" i="2"/>
  <c r="B14" i="2"/>
  <c r="E13" i="2"/>
  <c r="B13" i="2"/>
  <c r="E12" i="2"/>
  <c r="B12" i="2"/>
  <c r="E11" i="2"/>
  <c r="B11" i="2"/>
  <c r="E10" i="2"/>
  <c r="B10" i="2"/>
  <c r="E9" i="2"/>
  <c r="B9" i="2"/>
  <c r="E8" i="2"/>
  <c r="B8" i="2"/>
  <c r="E7" i="2"/>
  <c r="B7" i="2"/>
  <c r="E6" i="2"/>
  <c r="B6" i="2"/>
  <c r="E5" i="2"/>
  <c r="B5" i="2"/>
  <c r="E4" i="2"/>
  <c r="B4" i="2"/>
  <c r="E3" i="2"/>
  <c r="B3" i="2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B25" i="3"/>
  <c r="B9" i="3"/>
  <c r="B20" i="3"/>
  <c r="B11" i="3"/>
  <c r="B18" i="3"/>
  <c r="B32" i="3"/>
  <c r="B8" i="4"/>
  <c r="B10" i="4"/>
  <c r="B12" i="4"/>
  <c r="B14" i="4"/>
  <c r="B16" i="4"/>
  <c r="B18" i="4"/>
  <c r="B20" i="4"/>
  <c r="B22" i="4"/>
  <c r="B24" i="4"/>
  <c r="B26" i="4"/>
  <c r="B28" i="4"/>
  <c r="B30" i="4"/>
  <c r="B21" i="3"/>
  <c r="B5" i="3"/>
  <c r="B16" i="3"/>
  <c r="B23" i="3"/>
  <c r="B7" i="3"/>
  <c r="B14" i="3"/>
  <c r="B17" i="3"/>
  <c r="B28" i="3"/>
  <c r="B12" i="3"/>
  <c r="B19" i="3"/>
  <c r="B26" i="3"/>
  <c r="B6" i="3"/>
  <c r="B31" i="3"/>
  <c r="B30" i="3"/>
  <c r="B27" i="3"/>
  <c r="B33" i="3"/>
  <c r="B7" i="13" s="1"/>
  <c r="D15" i="13" l="1"/>
  <c r="D7" i="13"/>
  <c r="D8" i="13"/>
  <c r="D11" i="13"/>
  <c r="D5" i="13"/>
  <c r="D6" i="13"/>
  <c r="C2" i="13"/>
  <c r="D16" i="13"/>
  <c r="B2" i="13"/>
  <c r="D13" i="13"/>
  <c r="D2" i="13" l="1"/>
</calcChain>
</file>

<file path=xl/sharedStrings.xml><?xml version="1.0" encoding="utf-8"?>
<sst xmlns="http://schemas.openxmlformats.org/spreadsheetml/2006/main" count="105" uniqueCount="35">
  <si>
    <t>Date</t>
  </si>
  <si>
    <t>Rain acc</t>
  </si>
  <si>
    <t>Rain mm</t>
  </si>
  <si>
    <t>Comment</t>
  </si>
  <si>
    <t>Mean 1960-1990</t>
  </si>
  <si>
    <t>Means</t>
  </si>
  <si>
    <t xml:space="preserve"> </t>
  </si>
  <si>
    <t>Measured</t>
  </si>
  <si>
    <t>Climate</t>
  </si>
  <si>
    <t>Anomaly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</si>
  <si>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</si>
  <si>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</si>
  <si>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</si>
  <si>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</si>
  <si>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</si>
  <si>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</si>
  <si>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</si>
  <si>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</si>
  <si>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</si>
  <si>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</si>
  <si>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</si>
  <si>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</si>
  <si>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Month: Jan 2023</t>
  </si>
  <si>
    <t>Month: Feb 2023</t>
  </si>
  <si>
    <t>Month: Mar 2023</t>
  </si>
  <si>
    <t>Month: Apr 2023</t>
  </si>
  <si>
    <t>Month: May 2023</t>
  </si>
  <si>
    <t>Month: June 2023</t>
  </si>
  <si>
    <t>Month: July 2023</t>
  </si>
  <si>
    <t>Month: August 2023</t>
  </si>
  <si>
    <t>Month: September 2023</t>
  </si>
  <si>
    <t>Month: October 2023</t>
  </si>
  <si>
    <t>Month: November 2023</t>
  </si>
  <si>
    <t>Month: December 2023</t>
  </si>
  <si>
    <t xml:space="preserve">2023 Annual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</si>
</sst>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2023 Payhembury Rainfall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Measured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Annual!$A$5:$A$16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Annual!$B$5:$B$16</c:f>
              <c:numCache>
                <c:formatCode>General</c:formatCode>
                <c:ptCount val="12"/>
                <c:pt idx="0">
                  <c:v>98.800000000000011</c:v>
                </c:pt>
                <c:pt idx="1">
                  <c:v>10.4</c:v>
                </c:pt>
                <c:pt idx="2">
                  <c:v>131.6</c:v>
                </c:pt>
                <c:pt idx="3">
                  <c:v>80.400000000000006</c:v>
                </c:pt>
                <c:pt idx="4">
                  <c:v>52.20000000000001</c:v>
                </c:pt>
                <c:pt idx="5">
                  <c:v>24.099999999999998</c:v>
                </c:pt>
                <c:pt idx="6">
                  <c:v>122.59999999999998</c:v>
                </c:pt>
                <c:pt idx="7">
                  <c:v>74.599999999999994</c:v>
                </c:pt>
                <c:pt idx="8">
                  <c:v>120.99999999999997</c:v>
                </c:pt>
                <c:pt idx="9">
                  <c:v>126.80000000000001</c:v>
                </c:pt>
                <c:pt idx="10">
                  <c:v>123.40000000000003</c:v>
                </c:pt>
                <c:pt idx="11">
                  <c:v>161.39999999999998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7-1347-B168-2821152658BB}"/>
            </c:ext>
          </c:extLst>
        </c:ser>
        <c:ser>
          <c:idx val="1"/>
          <c:order val="1"/>
          <c:tx>
            <c:v>Normal Amount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Annual!$A$5:$A$16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Annual!$C$5:$C$16</c:f>
              <c:numCache>
                <c:formatCode>0.0</c:formatCode>
                <c:ptCount val="12"/>
                <c:pt idx="0">
                  <c:v>104</c:v>
                </c:pt>
                <c:pt idx="1">
                  <c:v>77.241379310344826</c:v>
                </c:pt>
                <c:pt idx="2">
                  <c:v>73</c:v>
                </c:pt>
                <c:pt idx="3">
                  <c:v>56</c:v>
                </c:pt>
                <c:pt idx="4">
                  <c:v>62</c:v>
                </c:pt>
                <c:pt idx="5">
                  <c:v>55</c:v>
                </c:pt>
                <c:pt idx="6">
                  <c:v>52</c:v>
                </c:pt>
                <c:pt idx="7">
                  <c:v>63.5</c:v>
                </c:pt>
                <c:pt idx="8">
                  <c:v>67.5</c:v>
                </c:pt>
                <c:pt idx="9">
                  <c:v>84.5</c:v>
                </c:pt>
                <c:pt idx="10">
                  <c:v>85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7-1347-B168-282115265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627680"/>
        <c:axId val="139550896"/>
      </c:barChart>
      <c:catAx>
        <c:axId val="139627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50896"/>
        <c:crosses val="autoZero"/>
        <c:auto val="1"/>
        <c:lblAlgn val="ctr"/>
        <c:lblOffset val="100"/>
        <c:noMultiLvlLbl val="0"/>
      </c:catAx>
      <c:valAx>
        <c:axId val="13955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/>
                  <a:t>Monthly</a:t>
                </a:r>
                <a:r>
                  <a:rPr lang="en-GB" sz="1200" b="1" baseline="0"/>
                  <a:t> Rainfall (mm</a:t>
                </a:r>
                <a:r>
                  <a:rPr lang="en-GB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62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Sep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84145037425903E-2"/>
          <c:y val="7.4680717305546401E-2"/>
          <c:w val="0.81996138108998995"/>
          <c:h val="0.86504329922831502"/>
        </c:manualLayout>
      </c:layout>
      <c:barChart>
        <c:barDir val="col"/>
        <c:grouping val="clustered"/>
        <c:varyColors val="0"/>
        <c:ser>
          <c:idx val="0"/>
          <c:order val="0"/>
          <c:tx>
            <c:v>Sep-23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Sep!$A$3:$A$32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Sep!$C$3:$C$32</c:f>
              <c:numCache>
                <c:formatCode>General</c:formatCode>
                <c:ptCount val="30"/>
                <c:pt idx="0">
                  <c:v>1.4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</c:v>
                </c:pt>
                <c:pt idx="9">
                  <c:v>2.2000000000000002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</c:v>
                </c:pt>
                <c:pt idx="15">
                  <c:v>24.6</c:v>
                </c:pt>
                <c:pt idx="16">
                  <c:v>42.8</c:v>
                </c:pt>
                <c:pt idx="17">
                  <c:v>1.6</c:v>
                </c:pt>
                <c:pt idx="18">
                  <c:v>0.8</c:v>
                </c:pt>
                <c:pt idx="19">
                  <c:v>18.2</c:v>
                </c:pt>
                <c:pt idx="20">
                  <c:v>10.8</c:v>
                </c:pt>
                <c:pt idx="21">
                  <c:v>0.6</c:v>
                </c:pt>
                <c:pt idx="22">
                  <c:v>1</c:v>
                </c:pt>
                <c:pt idx="23">
                  <c:v>4.2</c:v>
                </c:pt>
                <c:pt idx="24">
                  <c:v>0.2</c:v>
                </c:pt>
                <c:pt idx="25">
                  <c:v>0.6</c:v>
                </c:pt>
                <c:pt idx="26">
                  <c:v>0.6</c:v>
                </c:pt>
                <c:pt idx="27">
                  <c:v>8.6</c:v>
                </c:pt>
                <c:pt idx="28">
                  <c:v>1.8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D-7945-A8BB-CA1F3487E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705224"/>
        <c:axId val="2124708936"/>
      </c:barChart>
      <c:lineChart>
        <c:grouping val="standard"/>
        <c:varyColors val="0"/>
        <c:ser>
          <c:idx val="1"/>
          <c:order val="1"/>
          <c:tx>
            <c:v>Sep 60-90 Climate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Sep!$A$3:$A$32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Sep!$E$3:$E$32</c:f>
              <c:numCache>
                <c:formatCode>0.0</c:formatCode>
                <c:ptCount val="30"/>
                <c:pt idx="0">
                  <c:v>2.25</c:v>
                </c:pt>
                <c:pt idx="1">
                  <c:v>4.5</c:v>
                </c:pt>
                <c:pt idx="2">
                  <c:v>6.75</c:v>
                </c:pt>
                <c:pt idx="3">
                  <c:v>9</c:v>
                </c:pt>
                <c:pt idx="4">
                  <c:v>11.25</c:v>
                </c:pt>
                <c:pt idx="5">
                  <c:v>13.5</c:v>
                </c:pt>
                <c:pt idx="6">
                  <c:v>15.75</c:v>
                </c:pt>
                <c:pt idx="7">
                  <c:v>18</c:v>
                </c:pt>
                <c:pt idx="8">
                  <c:v>20.25</c:v>
                </c:pt>
                <c:pt idx="9">
                  <c:v>22.5</c:v>
                </c:pt>
                <c:pt idx="10">
                  <c:v>24.75</c:v>
                </c:pt>
                <c:pt idx="11">
                  <c:v>27</c:v>
                </c:pt>
                <c:pt idx="12">
                  <c:v>29.25</c:v>
                </c:pt>
                <c:pt idx="13">
                  <c:v>31.5</c:v>
                </c:pt>
                <c:pt idx="14">
                  <c:v>33.75</c:v>
                </c:pt>
                <c:pt idx="15">
                  <c:v>36</c:v>
                </c:pt>
                <c:pt idx="16">
                  <c:v>38.25</c:v>
                </c:pt>
                <c:pt idx="17">
                  <c:v>40.5</c:v>
                </c:pt>
                <c:pt idx="18">
                  <c:v>42.75</c:v>
                </c:pt>
                <c:pt idx="19">
                  <c:v>45</c:v>
                </c:pt>
                <c:pt idx="20">
                  <c:v>47.25</c:v>
                </c:pt>
                <c:pt idx="21">
                  <c:v>49.5</c:v>
                </c:pt>
                <c:pt idx="22">
                  <c:v>51.75</c:v>
                </c:pt>
                <c:pt idx="23">
                  <c:v>54</c:v>
                </c:pt>
                <c:pt idx="24">
                  <c:v>56.25</c:v>
                </c:pt>
                <c:pt idx="25">
                  <c:v>58.5</c:v>
                </c:pt>
                <c:pt idx="26">
                  <c:v>60.75</c:v>
                </c:pt>
                <c:pt idx="27">
                  <c:v>63</c:v>
                </c:pt>
                <c:pt idx="28">
                  <c:v>65.25</c:v>
                </c:pt>
                <c:pt idx="29">
                  <c:v>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D-7945-A8BB-CA1F3487ECB4}"/>
            </c:ext>
          </c:extLst>
        </c:ser>
        <c:ser>
          <c:idx val="2"/>
          <c:order val="2"/>
          <c:tx>
            <c:v/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Sep!$A$3:$A$32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Sep!$B$3:$B$32</c:f>
              <c:numCache>
                <c:formatCode>General</c:formatCode>
                <c:ptCount val="30"/>
                <c:pt idx="0">
                  <c:v>1.4</c:v>
                </c:pt>
                <c:pt idx="1">
                  <c:v>1.4</c:v>
                </c:pt>
                <c:pt idx="2">
                  <c:v>1.5999999999999999</c:v>
                </c:pt>
                <c:pt idx="3">
                  <c:v>1.5999999999999999</c:v>
                </c:pt>
                <c:pt idx="4">
                  <c:v>1.5999999999999999</c:v>
                </c:pt>
                <c:pt idx="5">
                  <c:v>1.5999999999999999</c:v>
                </c:pt>
                <c:pt idx="6">
                  <c:v>1.5999999999999999</c:v>
                </c:pt>
                <c:pt idx="7">
                  <c:v>1.5999999999999999</c:v>
                </c:pt>
                <c:pt idx="8">
                  <c:v>2</c:v>
                </c:pt>
                <c:pt idx="9">
                  <c:v>4.2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4.6000000000000005</c:v>
                </c:pt>
                <c:pt idx="15">
                  <c:v>29.200000000000003</c:v>
                </c:pt>
                <c:pt idx="16">
                  <c:v>72</c:v>
                </c:pt>
                <c:pt idx="17">
                  <c:v>73.599999999999994</c:v>
                </c:pt>
                <c:pt idx="18">
                  <c:v>74.399999999999991</c:v>
                </c:pt>
                <c:pt idx="19">
                  <c:v>92.6</c:v>
                </c:pt>
                <c:pt idx="20">
                  <c:v>103.39999999999999</c:v>
                </c:pt>
                <c:pt idx="21">
                  <c:v>103.99999999999999</c:v>
                </c:pt>
                <c:pt idx="22">
                  <c:v>104.99999999999999</c:v>
                </c:pt>
                <c:pt idx="23">
                  <c:v>109.19999999999999</c:v>
                </c:pt>
                <c:pt idx="24">
                  <c:v>109.39999999999999</c:v>
                </c:pt>
                <c:pt idx="25">
                  <c:v>109.99999999999999</c:v>
                </c:pt>
                <c:pt idx="26">
                  <c:v>110.59999999999998</c:v>
                </c:pt>
                <c:pt idx="27">
                  <c:v>119.19999999999997</c:v>
                </c:pt>
                <c:pt idx="28">
                  <c:v>120.99999999999997</c:v>
                </c:pt>
                <c:pt idx="29">
                  <c:v>120.99999999999997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1D-7945-A8BB-CA1F3487E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705224"/>
        <c:axId val="2124708936"/>
      </c:lineChart>
      <c:catAx>
        <c:axId val="212470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708936"/>
        <c:crosses val="autoZero"/>
        <c:auto val="1"/>
        <c:lblAlgn val="ctr"/>
        <c:lblOffset val="100"/>
        <c:noMultiLvlLbl val="0"/>
      </c:catAx>
      <c:valAx>
        <c:axId val="212470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Rainfall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7052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7.6430711312600999E-2"/>
          <c:y val="0.1244158926242"/>
          <c:w val="0.122222487340598"/>
          <c:h val="0.1012978766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Oct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84145037425903E-2"/>
          <c:y val="7.4680717305546401E-2"/>
          <c:w val="0.81996138108998995"/>
          <c:h val="0.86504329922831502"/>
        </c:manualLayout>
      </c:layout>
      <c:barChart>
        <c:barDir val="col"/>
        <c:grouping val="clustered"/>
        <c:varyColors val="0"/>
        <c:ser>
          <c:idx val="0"/>
          <c:order val="0"/>
          <c:tx>
            <c:v>Oct 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Oct!$A$3:$A$33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Oct!$C$3:$C$33</c:f>
              <c:numCache>
                <c:formatCode>0.0</c:formatCode>
                <c:ptCount val="31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  <c:pt idx="7">
                  <c:v>0</c:v>
                </c:pt>
                <c:pt idx="8">
                  <c:v>0.2</c:v>
                </c:pt>
                <c:pt idx="9">
                  <c:v>0.2</c:v>
                </c:pt>
                <c:pt idx="10">
                  <c:v>2</c:v>
                </c:pt>
                <c:pt idx="11">
                  <c:v>16.600000000000001</c:v>
                </c:pt>
                <c:pt idx="12">
                  <c:v>6.8</c:v>
                </c:pt>
                <c:pt idx="13">
                  <c:v>1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19.2</c:v>
                </c:pt>
                <c:pt idx="18">
                  <c:v>2.4</c:v>
                </c:pt>
                <c:pt idx="19">
                  <c:v>2.2000000000000002</c:v>
                </c:pt>
                <c:pt idx="20">
                  <c:v>1.6</c:v>
                </c:pt>
                <c:pt idx="21">
                  <c:v>1.2</c:v>
                </c:pt>
                <c:pt idx="22">
                  <c:v>21.2</c:v>
                </c:pt>
                <c:pt idx="23">
                  <c:v>12.2</c:v>
                </c:pt>
                <c:pt idx="24">
                  <c:v>3.2</c:v>
                </c:pt>
                <c:pt idx="25">
                  <c:v>2.6</c:v>
                </c:pt>
                <c:pt idx="26">
                  <c:v>4.5999999999999996</c:v>
                </c:pt>
                <c:pt idx="27">
                  <c:v>13.2</c:v>
                </c:pt>
                <c:pt idx="28">
                  <c:v>2</c:v>
                </c:pt>
                <c:pt idx="29">
                  <c:v>3.2</c:v>
                </c:pt>
                <c:pt idx="3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2-1F42-87C0-553FDF3B8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129432"/>
        <c:axId val="2123133144"/>
      </c:barChart>
      <c:lineChart>
        <c:grouping val="standard"/>
        <c:varyColors val="0"/>
        <c:ser>
          <c:idx val="1"/>
          <c:order val="1"/>
          <c:tx>
            <c:v>Oct 60-90 Climate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Oct!$A$3:$A$33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Oct!$E$3:$E$33</c:f>
              <c:numCache>
                <c:formatCode>0.0</c:formatCode>
                <c:ptCount val="31"/>
                <c:pt idx="0">
                  <c:v>2.725806451612903</c:v>
                </c:pt>
                <c:pt idx="1">
                  <c:v>5.4516129032258061</c:v>
                </c:pt>
                <c:pt idx="2">
                  <c:v>8.17741935483871</c:v>
                </c:pt>
                <c:pt idx="3">
                  <c:v>10.903225806451612</c:v>
                </c:pt>
                <c:pt idx="4">
                  <c:v>13.629032258064516</c:v>
                </c:pt>
                <c:pt idx="5">
                  <c:v>16.35483870967742</c:v>
                </c:pt>
                <c:pt idx="6">
                  <c:v>19.08064516129032</c:v>
                </c:pt>
                <c:pt idx="7">
                  <c:v>21.806451612903224</c:v>
                </c:pt>
                <c:pt idx="8">
                  <c:v>24.532258064516132</c:v>
                </c:pt>
                <c:pt idx="9">
                  <c:v>27.258064516129032</c:v>
                </c:pt>
                <c:pt idx="10">
                  <c:v>29.983870967741936</c:v>
                </c:pt>
                <c:pt idx="11">
                  <c:v>32.70967741935484</c:v>
                </c:pt>
                <c:pt idx="12">
                  <c:v>35.435483870967744</c:v>
                </c:pt>
                <c:pt idx="13">
                  <c:v>38.161290322580641</c:v>
                </c:pt>
                <c:pt idx="14">
                  <c:v>40.887096774193552</c:v>
                </c:pt>
                <c:pt idx="15">
                  <c:v>43.612903225806448</c:v>
                </c:pt>
                <c:pt idx="16">
                  <c:v>46.338709677419352</c:v>
                </c:pt>
                <c:pt idx="17">
                  <c:v>49.064516129032263</c:v>
                </c:pt>
                <c:pt idx="18">
                  <c:v>51.79032258064516</c:v>
                </c:pt>
                <c:pt idx="19">
                  <c:v>54.516129032258064</c:v>
                </c:pt>
                <c:pt idx="20">
                  <c:v>57.241935483870961</c:v>
                </c:pt>
                <c:pt idx="21">
                  <c:v>59.967741935483872</c:v>
                </c:pt>
                <c:pt idx="22">
                  <c:v>62.693548387096776</c:v>
                </c:pt>
                <c:pt idx="23">
                  <c:v>65.41935483870968</c:v>
                </c:pt>
                <c:pt idx="24">
                  <c:v>68.145161290322577</c:v>
                </c:pt>
                <c:pt idx="25">
                  <c:v>70.870967741935488</c:v>
                </c:pt>
                <c:pt idx="26">
                  <c:v>73.596774193548384</c:v>
                </c:pt>
                <c:pt idx="27">
                  <c:v>76.322580645161281</c:v>
                </c:pt>
                <c:pt idx="28">
                  <c:v>79.048387096774192</c:v>
                </c:pt>
                <c:pt idx="29">
                  <c:v>81.774193548387103</c:v>
                </c:pt>
                <c:pt idx="30" formatCode="General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2-1F42-87C0-553FDF3B8C0F}"/>
            </c:ext>
          </c:extLst>
        </c:ser>
        <c:ser>
          <c:idx val="2"/>
          <c:order val="2"/>
          <c:tx>
            <c:v/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Oct!$A$3:$A$33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Oct!$B$3:$B$33</c:f>
              <c:numCache>
                <c:formatCode>General</c:formatCode>
                <c:ptCount val="31"/>
                <c:pt idx="0">
                  <c:v>0</c:v>
                </c:pt>
                <c:pt idx="1">
                  <c:v>0.4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</c:v>
                </c:pt>
                <c:pt idx="8">
                  <c:v>2.2000000000000002</c:v>
                </c:pt>
                <c:pt idx="9">
                  <c:v>2.4000000000000004</c:v>
                </c:pt>
                <c:pt idx="10">
                  <c:v>4.4000000000000004</c:v>
                </c:pt>
                <c:pt idx="11">
                  <c:v>21</c:v>
                </c:pt>
                <c:pt idx="12">
                  <c:v>27.8</c:v>
                </c:pt>
                <c:pt idx="13">
                  <c:v>28.8</c:v>
                </c:pt>
                <c:pt idx="14">
                  <c:v>29</c:v>
                </c:pt>
                <c:pt idx="15">
                  <c:v>29</c:v>
                </c:pt>
                <c:pt idx="16">
                  <c:v>29</c:v>
                </c:pt>
                <c:pt idx="17">
                  <c:v>48.2</c:v>
                </c:pt>
                <c:pt idx="18">
                  <c:v>50.6</c:v>
                </c:pt>
                <c:pt idx="19">
                  <c:v>52.800000000000004</c:v>
                </c:pt>
                <c:pt idx="20">
                  <c:v>54.400000000000006</c:v>
                </c:pt>
                <c:pt idx="21">
                  <c:v>55.600000000000009</c:v>
                </c:pt>
                <c:pt idx="22">
                  <c:v>76.800000000000011</c:v>
                </c:pt>
                <c:pt idx="23">
                  <c:v>89.000000000000014</c:v>
                </c:pt>
                <c:pt idx="24">
                  <c:v>92.200000000000017</c:v>
                </c:pt>
                <c:pt idx="25">
                  <c:v>94.800000000000011</c:v>
                </c:pt>
                <c:pt idx="26">
                  <c:v>99.4</c:v>
                </c:pt>
                <c:pt idx="27">
                  <c:v>112.60000000000001</c:v>
                </c:pt>
                <c:pt idx="28">
                  <c:v>114.60000000000001</c:v>
                </c:pt>
                <c:pt idx="29">
                  <c:v>117.80000000000001</c:v>
                </c:pt>
                <c:pt idx="30">
                  <c:v>126.80000000000001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2-1F42-87C0-553FDF3B8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129432"/>
        <c:axId val="2123133144"/>
      </c:lineChart>
      <c:catAx>
        <c:axId val="212312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133144"/>
        <c:crosses val="autoZero"/>
        <c:auto val="1"/>
        <c:lblAlgn val="ctr"/>
        <c:lblOffset val="100"/>
        <c:noMultiLvlLbl val="0"/>
      </c:catAx>
      <c:valAx>
        <c:axId val="21231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Rainfall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1294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7.6430711312600999E-2"/>
          <c:y val="0.1244158926242"/>
          <c:w val="0.122222487340598"/>
          <c:h val="0.1012978766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Nov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84145037425903E-2"/>
          <c:y val="7.4680717305546401E-2"/>
          <c:w val="0.81996138108998995"/>
          <c:h val="0.86504329922831502"/>
        </c:manualLayout>
      </c:layout>
      <c:barChart>
        <c:barDir val="col"/>
        <c:grouping val="clustered"/>
        <c:varyColors val="0"/>
        <c:ser>
          <c:idx val="0"/>
          <c:order val="0"/>
          <c:tx>
            <c:v>Nov 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Nov!$A$3:$A$32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Nov!$C$3:$C$32</c:f>
              <c:numCache>
                <c:formatCode>General</c:formatCode>
                <c:ptCount val="30"/>
                <c:pt idx="0">
                  <c:v>17</c:v>
                </c:pt>
                <c:pt idx="1">
                  <c:v>27.4</c:v>
                </c:pt>
                <c:pt idx="2">
                  <c:v>1</c:v>
                </c:pt>
                <c:pt idx="3">
                  <c:v>13.8</c:v>
                </c:pt>
                <c:pt idx="4">
                  <c:v>1.6</c:v>
                </c:pt>
                <c:pt idx="5">
                  <c:v>3.6</c:v>
                </c:pt>
                <c:pt idx="6">
                  <c:v>1.8</c:v>
                </c:pt>
                <c:pt idx="7">
                  <c:v>3.2</c:v>
                </c:pt>
                <c:pt idx="8">
                  <c:v>1.6</c:v>
                </c:pt>
                <c:pt idx="9">
                  <c:v>4.8</c:v>
                </c:pt>
                <c:pt idx="10">
                  <c:v>2</c:v>
                </c:pt>
                <c:pt idx="11">
                  <c:v>7</c:v>
                </c:pt>
                <c:pt idx="12">
                  <c:v>6.6</c:v>
                </c:pt>
                <c:pt idx="13">
                  <c:v>5.8</c:v>
                </c:pt>
                <c:pt idx="14">
                  <c:v>0.2</c:v>
                </c:pt>
                <c:pt idx="15">
                  <c:v>10.199999999999999</c:v>
                </c:pt>
                <c:pt idx="16">
                  <c:v>5.4</c:v>
                </c:pt>
                <c:pt idx="17">
                  <c:v>1.4</c:v>
                </c:pt>
                <c:pt idx="18">
                  <c:v>0.2</c:v>
                </c:pt>
                <c:pt idx="19">
                  <c:v>3</c:v>
                </c:pt>
                <c:pt idx="20">
                  <c:v>0.2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0.2</c:v>
                </c:pt>
                <c:pt idx="25">
                  <c:v>1.4</c:v>
                </c:pt>
                <c:pt idx="26">
                  <c:v>3.2</c:v>
                </c:pt>
                <c:pt idx="27">
                  <c:v>0</c:v>
                </c:pt>
                <c:pt idx="28">
                  <c:v>0.2</c:v>
                </c:pt>
                <c:pt idx="2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BF47-A11D-1D9E61E16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231976"/>
        <c:axId val="2113235496"/>
      </c:barChart>
      <c:lineChart>
        <c:grouping val="standard"/>
        <c:varyColors val="0"/>
        <c:ser>
          <c:idx val="1"/>
          <c:order val="1"/>
          <c:tx>
            <c:v>Nov 60-90 Climate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Nov!$A$3:$A$32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Nov!$E$3:$E$32</c:f>
              <c:numCache>
                <c:formatCode>0.0</c:formatCode>
                <c:ptCount val="30"/>
                <c:pt idx="0">
                  <c:v>2.8333333333333335</c:v>
                </c:pt>
                <c:pt idx="1">
                  <c:v>5.666666666666667</c:v>
                </c:pt>
                <c:pt idx="2">
                  <c:v>8.5</c:v>
                </c:pt>
                <c:pt idx="3">
                  <c:v>11.333333333333334</c:v>
                </c:pt>
                <c:pt idx="4">
                  <c:v>14.166666666666666</c:v>
                </c:pt>
                <c:pt idx="5">
                  <c:v>17</c:v>
                </c:pt>
                <c:pt idx="6">
                  <c:v>19.833333333333332</c:v>
                </c:pt>
                <c:pt idx="7">
                  <c:v>22.666666666666668</c:v>
                </c:pt>
                <c:pt idx="8">
                  <c:v>25.5</c:v>
                </c:pt>
                <c:pt idx="9">
                  <c:v>28.333333333333332</c:v>
                </c:pt>
                <c:pt idx="10">
                  <c:v>31.166666666666664</c:v>
                </c:pt>
                <c:pt idx="11">
                  <c:v>34</c:v>
                </c:pt>
                <c:pt idx="12">
                  <c:v>36.833333333333336</c:v>
                </c:pt>
                <c:pt idx="13">
                  <c:v>39.666666666666664</c:v>
                </c:pt>
                <c:pt idx="14">
                  <c:v>42.5</c:v>
                </c:pt>
                <c:pt idx="15">
                  <c:v>45.333333333333336</c:v>
                </c:pt>
                <c:pt idx="16">
                  <c:v>48.166666666666664</c:v>
                </c:pt>
                <c:pt idx="17">
                  <c:v>51</c:v>
                </c:pt>
                <c:pt idx="18">
                  <c:v>53.833333333333329</c:v>
                </c:pt>
                <c:pt idx="19">
                  <c:v>56.666666666666664</c:v>
                </c:pt>
                <c:pt idx="20">
                  <c:v>59.499999999999993</c:v>
                </c:pt>
                <c:pt idx="21">
                  <c:v>62.333333333333329</c:v>
                </c:pt>
                <c:pt idx="22">
                  <c:v>65.166666666666671</c:v>
                </c:pt>
                <c:pt idx="23">
                  <c:v>68</c:v>
                </c:pt>
                <c:pt idx="24">
                  <c:v>70.833333333333343</c:v>
                </c:pt>
                <c:pt idx="25">
                  <c:v>73.666666666666671</c:v>
                </c:pt>
                <c:pt idx="26">
                  <c:v>76.5</c:v>
                </c:pt>
                <c:pt idx="27">
                  <c:v>79.333333333333329</c:v>
                </c:pt>
                <c:pt idx="28">
                  <c:v>82.166666666666671</c:v>
                </c:pt>
                <c:pt idx="2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A-BF47-A11D-1D9E61E168E0}"/>
            </c:ext>
          </c:extLst>
        </c:ser>
        <c:ser>
          <c:idx val="2"/>
          <c:order val="2"/>
          <c:tx>
            <c:v/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Nov!$A$3:$A$32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Nov!$B$3:$B$32</c:f>
              <c:numCache>
                <c:formatCode>General</c:formatCode>
                <c:ptCount val="30"/>
                <c:pt idx="0">
                  <c:v>17</c:v>
                </c:pt>
                <c:pt idx="1">
                  <c:v>44.4</c:v>
                </c:pt>
                <c:pt idx="2">
                  <c:v>45.4</c:v>
                </c:pt>
                <c:pt idx="3">
                  <c:v>59.2</c:v>
                </c:pt>
                <c:pt idx="4">
                  <c:v>60.800000000000004</c:v>
                </c:pt>
                <c:pt idx="5">
                  <c:v>64.400000000000006</c:v>
                </c:pt>
                <c:pt idx="6">
                  <c:v>66.2</c:v>
                </c:pt>
                <c:pt idx="7">
                  <c:v>69.400000000000006</c:v>
                </c:pt>
                <c:pt idx="8">
                  <c:v>71</c:v>
                </c:pt>
                <c:pt idx="9">
                  <c:v>75.8</c:v>
                </c:pt>
                <c:pt idx="10">
                  <c:v>77.8</c:v>
                </c:pt>
                <c:pt idx="11">
                  <c:v>84.8</c:v>
                </c:pt>
                <c:pt idx="12">
                  <c:v>91.399999999999991</c:v>
                </c:pt>
                <c:pt idx="13">
                  <c:v>97.199999999999989</c:v>
                </c:pt>
                <c:pt idx="14">
                  <c:v>97.399999999999991</c:v>
                </c:pt>
                <c:pt idx="15">
                  <c:v>107.6</c:v>
                </c:pt>
                <c:pt idx="16">
                  <c:v>113</c:v>
                </c:pt>
                <c:pt idx="17">
                  <c:v>114.4</c:v>
                </c:pt>
                <c:pt idx="18">
                  <c:v>114.60000000000001</c:v>
                </c:pt>
                <c:pt idx="19">
                  <c:v>117.60000000000001</c:v>
                </c:pt>
                <c:pt idx="20">
                  <c:v>117.80000000000001</c:v>
                </c:pt>
                <c:pt idx="21">
                  <c:v>118.00000000000001</c:v>
                </c:pt>
                <c:pt idx="22">
                  <c:v>118.00000000000001</c:v>
                </c:pt>
                <c:pt idx="23">
                  <c:v>118.00000000000001</c:v>
                </c:pt>
                <c:pt idx="24">
                  <c:v>118.20000000000002</c:v>
                </c:pt>
                <c:pt idx="25">
                  <c:v>119.60000000000002</c:v>
                </c:pt>
                <c:pt idx="26">
                  <c:v>122.80000000000003</c:v>
                </c:pt>
                <c:pt idx="27">
                  <c:v>122.80000000000003</c:v>
                </c:pt>
                <c:pt idx="28">
                  <c:v>123.00000000000003</c:v>
                </c:pt>
                <c:pt idx="29">
                  <c:v>123.40000000000003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FA-BF47-A11D-1D9E61E16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231976"/>
        <c:axId val="2113235496"/>
      </c:lineChart>
      <c:catAx>
        <c:axId val="211323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235496"/>
        <c:crosses val="autoZero"/>
        <c:auto val="1"/>
        <c:lblAlgn val="ctr"/>
        <c:lblOffset val="100"/>
        <c:noMultiLvlLbl val="0"/>
      </c:catAx>
      <c:valAx>
        <c:axId val="211323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Rainfall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2319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7.6430711312600999E-2"/>
          <c:y val="0.1244158926242"/>
          <c:w val="0.122222487340598"/>
          <c:h val="0.1012978766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Dec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84145037425903E-2"/>
          <c:y val="7.4680717305546401E-2"/>
          <c:w val="0.81996138108998995"/>
          <c:h val="0.86504329922831502"/>
        </c:manualLayout>
      </c:layout>
      <c:barChart>
        <c:barDir val="col"/>
        <c:grouping val="clustered"/>
        <c:varyColors val="0"/>
        <c:ser>
          <c:idx val="0"/>
          <c:order val="0"/>
          <c:tx>
            <c:v>Dec-23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Dec!$A$3:$A$33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Dec!$C$3:$C$33</c:f>
              <c:numCache>
                <c:formatCode>0.0</c:formatCode>
                <c:ptCount val="31"/>
                <c:pt idx="0">
                  <c:v>0</c:v>
                </c:pt>
                <c:pt idx="1">
                  <c:v>0.8</c:v>
                </c:pt>
                <c:pt idx="2">
                  <c:v>18.399999999999999</c:v>
                </c:pt>
                <c:pt idx="3">
                  <c:v>23.2</c:v>
                </c:pt>
                <c:pt idx="4">
                  <c:v>0</c:v>
                </c:pt>
                <c:pt idx="5">
                  <c:v>5.8</c:v>
                </c:pt>
                <c:pt idx="6">
                  <c:v>18</c:v>
                </c:pt>
                <c:pt idx="7">
                  <c:v>0.4</c:v>
                </c:pt>
                <c:pt idx="8">
                  <c:v>13.8</c:v>
                </c:pt>
                <c:pt idx="9">
                  <c:v>3.6</c:v>
                </c:pt>
                <c:pt idx="10">
                  <c:v>0.6</c:v>
                </c:pt>
                <c:pt idx="11">
                  <c:v>13.4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8.4</c:v>
                </c:pt>
                <c:pt idx="19">
                  <c:v>0.4</c:v>
                </c:pt>
                <c:pt idx="20">
                  <c:v>0.2</c:v>
                </c:pt>
                <c:pt idx="21">
                  <c:v>0.4</c:v>
                </c:pt>
                <c:pt idx="22">
                  <c:v>0</c:v>
                </c:pt>
                <c:pt idx="23">
                  <c:v>1.4</c:v>
                </c:pt>
                <c:pt idx="24">
                  <c:v>6.2</c:v>
                </c:pt>
                <c:pt idx="25">
                  <c:v>1.6</c:v>
                </c:pt>
                <c:pt idx="26">
                  <c:v>12</c:v>
                </c:pt>
                <c:pt idx="27">
                  <c:v>1.6</c:v>
                </c:pt>
                <c:pt idx="28">
                  <c:v>4.2</c:v>
                </c:pt>
                <c:pt idx="29">
                  <c:v>9.4</c:v>
                </c:pt>
                <c:pt idx="30" formatCode="General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9-B348-81C3-B8456CB6E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214232"/>
        <c:axId val="2123217944"/>
      </c:barChart>
      <c:lineChart>
        <c:grouping val="standard"/>
        <c:varyColors val="0"/>
        <c:ser>
          <c:idx val="1"/>
          <c:order val="1"/>
          <c:tx>
            <c:v>Dec 60-90 Climate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Dec!$A$3:$A$33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Dec!$E$3:$E$33</c:f>
              <c:numCache>
                <c:formatCode>0.0</c:formatCode>
                <c:ptCount val="31"/>
                <c:pt idx="0">
                  <c:v>3.3333333333333335</c:v>
                </c:pt>
                <c:pt idx="1">
                  <c:v>6.666666666666667</c:v>
                </c:pt>
                <c:pt idx="2">
                  <c:v>10</c:v>
                </c:pt>
                <c:pt idx="3">
                  <c:v>13.333333333333334</c:v>
                </c:pt>
                <c:pt idx="4">
                  <c:v>16.666666666666664</c:v>
                </c:pt>
                <c:pt idx="5">
                  <c:v>20</c:v>
                </c:pt>
                <c:pt idx="6">
                  <c:v>23.333333333333332</c:v>
                </c:pt>
                <c:pt idx="7">
                  <c:v>26.666666666666668</c:v>
                </c:pt>
                <c:pt idx="8">
                  <c:v>30</c:v>
                </c:pt>
                <c:pt idx="9">
                  <c:v>33.333333333333329</c:v>
                </c:pt>
                <c:pt idx="10">
                  <c:v>36.666666666666664</c:v>
                </c:pt>
                <c:pt idx="11">
                  <c:v>40</c:v>
                </c:pt>
                <c:pt idx="12">
                  <c:v>43.333333333333336</c:v>
                </c:pt>
                <c:pt idx="13">
                  <c:v>46.666666666666664</c:v>
                </c:pt>
                <c:pt idx="14">
                  <c:v>50</c:v>
                </c:pt>
                <c:pt idx="15">
                  <c:v>53.333333333333336</c:v>
                </c:pt>
                <c:pt idx="16">
                  <c:v>56.666666666666664</c:v>
                </c:pt>
                <c:pt idx="17">
                  <c:v>60</c:v>
                </c:pt>
                <c:pt idx="18">
                  <c:v>63.333333333333329</c:v>
                </c:pt>
                <c:pt idx="19">
                  <c:v>66.666666666666657</c:v>
                </c:pt>
                <c:pt idx="20">
                  <c:v>70</c:v>
                </c:pt>
                <c:pt idx="21">
                  <c:v>73.333333333333329</c:v>
                </c:pt>
                <c:pt idx="22">
                  <c:v>76.666666666666671</c:v>
                </c:pt>
                <c:pt idx="23">
                  <c:v>80</c:v>
                </c:pt>
                <c:pt idx="24">
                  <c:v>83.333333333333343</c:v>
                </c:pt>
                <c:pt idx="25">
                  <c:v>86.666666666666671</c:v>
                </c:pt>
                <c:pt idx="26">
                  <c:v>90</c:v>
                </c:pt>
                <c:pt idx="27">
                  <c:v>93.333333333333329</c:v>
                </c:pt>
                <c:pt idx="28">
                  <c:v>96.666666666666671</c:v>
                </c:pt>
                <c:pt idx="29">
                  <c:v>100</c:v>
                </c:pt>
                <c:pt idx="30" formatCode="General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9-B348-81C3-B8456CB6E826}"/>
            </c:ext>
          </c:extLst>
        </c:ser>
        <c:ser>
          <c:idx val="2"/>
          <c:order val="2"/>
          <c:tx>
            <c:v/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Dec!$A$3:$A$33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Dec!$B$3:$B$33</c:f>
              <c:numCache>
                <c:formatCode>General</c:formatCode>
                <c:ptCount val="31"/>
                <c:pt idx="0">
                  <c:v>0</c:v>
                </c:pt>
                <c:pt idx="1">
                  <c:v>0.8</c:v>
                </c:pt>
                <c:pt idx="2">
                  <c:v>19.2</c:v>
                </c:pt>
                <c:pt idx="3">
                  <c:v>42.4</c:v>
                </c:pt>
                <c:pt idx="4">
                  <c:v>42.4</c:v>
                </c:pt>
                <c:pt idx="5">
                  <c:v>48.199999999999996</c:v>
                </c:pt>
                <c:pt idx="6">
                  <c:v>66.199999999999989</c:v>
                </c:pt>
                <c:pt idx="7">
                  <c:v>66.599999999999994</c:v>
                </c:pt>
                <c:pt idx="8">
                  <c:v>80.399999999999991</c:v>
                </c:pt>
                <c:pt idx="9">
                  <c:v>83.999999999999986</c:v>
                </c:pt>
                <c:pt idx="10">
                  <c:v>84.59999999999998</c:v>
                </c:pt>
                <c:pt idx="11">
                  <c:v>97.999999999999986</c:v>
                </c:pt>
                <c:pt idx="12">
                  <c:v>97.999999999999986</c:v>
                </c:pt>
                <c:pt idx="13">
                  <c:v>97.999999999999986</c:v>
                </c:pt>
                <c:pt idx="14">
                  <c:v>97.999999999999986</c:v>
                </c:pt>
                <c:pt idx="15">
                  <c:v>98.199999999999989</c:v>
                </c:pt>
                <c:pt idx="16">
                  <c:v>98.199999999999989</c:v>
                </c:pt>
                <c:pt idx="17">
                  <c:v>98.399999999999991</c:v>
                </c:pt>
                <c:pt idx="18">
                  <c:v>106.8</c:v>
                </c:pt>
                <c:pt idx="19">
                  <c:v>107.2</c:v>
                </c:pt>
                <c:pt idx="20">
                  <c:v>107.4</c:v>
                </c:pt>
                <c:pt idx="21">
                  <c:v>107.80000000000001</c:v>
                </c:pt>
                <c:pt idx="22">
                  <c:v>107.80000000000001</c:v>
                </c:pt>
                <c:pt idx="23">
                  <c:v>109.20000000000002</c:v>
                </c:pt>
                <c:pt idx="24">
                  <c:v>115.40000000000002</c:v>
                </c:pt>
                <c:pt idx="25">
                  <c:v>117.00000000000001</c:v>
                </c:pt>
                <c:pt idx="26">
                  <c:v>129</c:v>
                </c:pt>
                <c:pt idx="27">
                  <c:v>130.6</c:v>
                </c:pt>
                <c:pt idx="28">
                  <c:v>134.79999999999998</c:v>
                </c:pt>
                <c:pt idx="29">
                  <c:v>144.19999999999999</c:v>
                </c:pt>
                <c:pt idx="30">
                  <c:v>161.39999999999998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B9-B348-81C3-B8456CB6E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214232"/>
        <c:axId val="2123217944"/>
      </c:lineChart>
      <c:catAx>
        <c:axId val="212321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217944"/>
        <c:crosses val="autoZero"/>
        <c:auto val="1"/>
        <c:lblAlgn val="ctr"/>
        <c:lblOffset val="100"/>
        <c:noMultiLvlLbl val="0"/>
      </c:catAx>
      <c:valAx>
        <c:axId val="212321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Rainfall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2142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7.6430711312600999E-2"/>
          <c:y val="0.1244158926242"/>
          <c:w val="0.122222487340598"/>
          <c:h val="0.1012978766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Jan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84145037425903E-2"/>
          <c:y val="7.4680717305546401E-2"/>
          <c:w val="0.81996138108998995"/>
          <c:h val="0.86504329922831502"/>
        </c:manualLayout>
      </c:layout>
      <c:barChart>
        <c:barDir val="col"/>
        <c:grouping val="clustered"/>
        <c:varyColors val="0"/>
        <c:ser>
          <c:idx val="0"/>
          <c:order val="0"/>
          <c:tx>
            <c:v>Jan 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Jan!$A$3:$A$33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Jan!$C$3:$C$33</c:f>
              <c:numCache>
                <c:formatCode>General</c:formatCode>
                <c:ptCount val="31"/>
                <c:pt idx="0">
                  <c:v>8.6</c:v>
                </c:pt>
                <c:pt idx="1">
                  <c:v>0.4</c:v>
                </c:pt>
                <c:pt idx="2">
                  <c:v>6.4</c:v>
                </c:pt>
                <c:pt idx="3">
                  <c:v>0</c:v>
                </c:pt>
                <c:pt idx="4">
                  <c:v>3.4</c:v>
                </c:pt>
                <c:pt idx="5">
                  <c:v>2.6</c:v>
                </c:pt>
                <c:pt idx="6">
                  <c:v>14.6</c:v>
                </c:pt>
                <c:pt idx="7">
                  <c:v>8.6</c:v>
                </c:pt>
                <c:pt idx="8">
                  <c:v>4.8</c:v>
                </c:pt>
                <c:pt idx="9">
                  <c:v>4</c:v>
                </c:pt>
                <c:pt idx="10">
                  <c:v>4.5999999999999996</c:v>
                </c:pt>
                <c:pt idx="11">
                  <c:v>9.6</c:v>
                </c:pt>
                <c:pt idx="12">
                  <c:v>1.8</c:v>
                </c:pt>
                <c:pt idx="13">
                  <c:v>10</c:v>
                </c:pt>
                <c:pt idx="14">
                  <c:v>13.2</c:v>
                </c:pt>
                <c:pt idx="15">
                  <c:v>3.8</c:v>
                </c:pt>
                <c:pt idx="16">
                  <c:v>0</c:v>
                </c:pt>
                <c:pt idx="17">
                  <c:v>0.6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0.2</c:v>
                </c:pt>
                <c:pt idx="24">
                  <c:v>0.2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C-BA44-8CBC-FBD8CB6FB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009448"/>
        <c:axId val="2123700232"/>
      </c:barChart>
      <c:lineChart>
        <c:grouping val="standard"/>
        <c:varyColors val="0"/>
        <c:ser>
          <c:idx val="1"/>
          <c:order val="1"/>
          <c:tx>
            <c:v>Jan 60-90 Climate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Jan!$A$3:$A$33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Jan!$E$3:$E$33</c:f>
              <c:numCache>
                <c:formatCode>0.0</c:formatCode>
                <c:ptCount val="31"/>
                <c:pt idx="0">
                  <c:v>3.354838709677419</c:v>
                </c:pt>
                <c:pt idx="1">
                  <c:v>6.7096774193548381</c:v>
                </c:pt>
                <c:pt idx="2">
                  <c:v>10.064516129032258</c:v>
                </c:pt>
                <c:pt idx="3">
                  <c:v>13.419354838709676</c:v>
                </c:pt>
                <c:pt idx="4">
                  <c:v>16.774193548387096</c:v>
                </c:pt>
                <c:pt idx="5">
                  <c:v>20.129032258064516</c:v>
                </c:pt>
                <c:pt idx="6">
                  <c:v>23.483870967741936</c:v>
                </c:pt>
                <c:pt idx="7">
                  <c:v>26.838709677419352</c:v>
                </c:pt>
                <c:pt idx="8">
                  <c:v>30.193548387096776</c:v>
                </c:pt>
                <c:pt idx="9">
                  <c:v>33.548387096774192</c:v>
                </c:pt>
                <c:pt idx="10">
                  <c:v>36.903225806451616</c:v>
                </c:pt>
                <c:pt idx="11">
                  <c:v>40.258064516129032</c:v>
                </c:pt>
                <c:pt idx="12">
                  <c:v>43.612903225806456</c:v>
                </c:pt>
                <c:pt idx="13">
                  <c:v>46.967741935483872</c:v>
                </c:pt>
                <c:pt idx="14">
                  <c:v>50.322580645161295</c:v>
                </c:pt>
                <c:pt idx="15">
                  <c:v>53.677419354838705</c:v>
                </c:pt>
                <c:pt idx="16">
                  <c:v>57.032258064516128</c:v>
                </c:pt>
                <c:pt idx="17">
                  <c:v>60.387096774193552</c:v>
                </c:pt>
                <c:pt idx="18">
                  <c:v>63.741935483870968</c:v>
                </c:pt>
                <c:pt idx="19">
                  <c:v>67.096774193548384</c:v>
                </c:pt>
                <c:pt idx="20">
                  <c:v>70.451612903225808</c:v>
                </c:pt>
                <c:pt idx="21">
                  <c:v>73.806451612903231</c:v>
                </c:pt>
                <c:pt idx="22">
                  <c:v>77.161290322580641</c:v>
                </c:pt>
                <c:pt idx="23">
                  <c:v>80.516129032258064</c:v>
                </c:pt>
                <c:pt idx="24">
                  <c:v>83.870967741935473</c:v>
                </c:pt>
                <c:pt idx="25">
                  <c:v>87.225806451612911</c:v>
                </c:pt>
                <c:pt idx="26">
                  <c:v>90.58064516129032</c:v>
                </c:pt>
                <c:pt idx="27">
                  <c:v>93.935483870967744</c:v>
                </c:pt>
                <c:pt idx="28">
                  <c:v>97.290322580645153</c:v>
                </c:pt>
                <c:pt idx="29">
                  <c:v>100.64516129032259</c:v>
                </c:pt>
                <c:pt idx="30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CC-BA44-8CBC-FBD8CB6FB395}"/>
            </c:ext>
          </c:extLst>
        </c:ser>
        <c:ser>
          <c:idx val="2"/>
          <c:order val="2"/>
          <c:tx>
            <c:v>Jan-23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Jan!$B$3:$B$33</c:f>
              <c:numCache>
                <c:formatCode>General</c:formatCode>
                <c:ptCount val="31"/>
                <c:pt idx="0">
                  <c:v>8.6</c:v>
                </c:pt>
                <c:pt idx="1">
                  <c:v>9</c:v>
                </c:pt>
                <c:pt idx="2">
                  <c:v>15.4</c:v>
                </c:pt>
                <c:pt idx="3">
                  <c:v>15.4</c:v>
                </c:pt>
                <c:pt idx="4">
                  <c:v>18.8</c:v>
                </c:pt>
                <c:pt idx="5">
                  <c:v>21.400000000000002</c:v>
                </c:pt>
                <c:pt idx="6">
                  <c:v>36</c:v>
                </c:pt>
                <c:pt idx="7">
                  <c:v>44.6</c:v>
                </c:pt>
                <c:pt idx="8">
                  <c:v>49.4</c:v>
                </c:pt>
                <c:pt idx="9">
                  <c:v>53.4</c:v>
                </c:pt>
                <c:pt idx="10">
                  <c:v>58</c:v>
                </c:pt>
                <c:pt idx="11">
                  <c:v>67.599999999999994</c:v>
                </c:pt>
                <c:pt idx="12">
                  <c:v>69.399999999999991</c:v>
                </c:pt>
                <c:pt idx="13">
                  <c:v>79.399999999999991</c:v>
                </c:pt>
                <c:pt idx="14">
                  <c:v>92.6</c:v>
                </c:pt>
                <c:pt idx="15">
                  <c:v>96.399999999999991</c:v>
                </c:pt>
                <c:pt idx="16">
                  <c:v>96.399999999999991</c:v>
                </c:pt>
                <c:pt idx="17">
                  <c:v>96.999999999999986</c:v>
                </c:pt>
                <c:pt idx="18">
                  <c:v>97.199999999999989</c:v>
                </c:pt>
                <c:pt idx="19">
                  <c:v>97.399999999999991</c:v>
                </c:pt>
                <c:pt idx="20">
                  <c:v>97.6</c:v>
                </c:pt>
                <c:pt idx="21">
                  <c:v>97.6</c:v>
                </c:pt>
                <c:pt idx="22">
                  <c:v>97.6</c:v>
                </c:pt>
                <c:pt idx="23">
                  <c:v>97.8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98.4</c:v>
                </c:pt>
                <c:pt idx="29">
                  <c:v>98.600000000000009</c:v>
                </c:pt>
                <c:pt idx="30">
                  <c:v>98.800000000000011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E7CC-BA44-8CBC-FBD8CB6FB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009448"/>
        <c:axId val="2123700232"/>
      </c:lineChart>
      <c:catAx>
        <c:axId val="212300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700232"/>
        <c:crosses val="autoZero"/>
        <c:auto val="1"/>
        <c:lblAlgn val="ctr"/>
        <c:lblOffset val="100"/>
        <c:noMultiLvlLbl val="0"/>
      </c:catAx>
      <c:valAx>
        <c:axId val="212370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Rainfall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0094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7.6430711312600999E-2"/>
          <c:y val="0.1244158926242"/>
          <c:w val="0.122222487340598"/>
          <c:h val="0.1012978766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Feb 2023</a:t>
            </a:r>
          </a:p>
        </c:rich>
      </c:tx>
      <c:layout>
        <c:manualLayout>
          <c:xMode val="edge"/>
          <c:yMode val="edge"/>
          <c:x val="0.46206200235071598"/>
          <c:y val="1.5968063872255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917141670422509E-2"/>
          <c:y val="7.6676725289578321E-2"/>
          <c:w val="0.81996138108998995"/>
          <c:h val="0.86504329922831502"/>
        </c:manualLayout>
      </c:layout>
      <c:barChart>
        <c:barDir val="col"/>
        <c:grouping val="clustered"/>
        <c:varyColors val="0"/>
        <c:ser>
          <c:idx val="0"/>
          <c:order val="0"/>
          <c:tx>
            <c:v>Feb 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Jan!$A$3:$A$30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Feb!$C$3:$C$30</c:f>
              <c:numCache>
                <c:formatCode>General</c:formatCode>
                <c:ptCount val="28"/>
                <c:pt idx="0">
                  <c:v>0</c:v>
                </c:pt>
                <c:pt idx="1">
                  <c:v>0.6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1.4</c:v>
                </c:pt>
                <c:pt idx="15">
                  <c:v>0.8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3.4</c:v>
                </c:pt>
                <c:pt idx="21">
                  <c:v>1</c:v>
                </c:pt>
                <c:pt idx="22">
                  <c:v>1.8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1-9041-9175-F233019E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194360"/>
        <c:axId val="2113197848"/>
      </c:barChart>
      <c:lineChart>
        <c:grouping val="standard"/>
        <c:varyColors val="0"/>
        <c:ser>
          <c:idx val="1"/>
          <c:order val="1"/>
          <c:tx>
            <c:v>Feb 60-90 Climate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Feb!$A$3:$A$33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 </c:v>
                </c:pt>
              </c:strCache>
            </c:strRef>
          </c:cat>
          <c:val>
            <c:numRef>
              <c:f>Feb!$E$3:$E$30</c:f>
              <c:numCache>
                <c:formatCode>0.0</c:formatCode>
                <c:ptCount val="28"/>
                <c:pt idx="0">
                  <c:v>2.7586206896551726</c:v>
                </c:pt>
                <c:pt idx="1">
                  <c:v>5.5172413793103452</c:v>
                </c:pt>
                <c:pt idx="2">
                  <c:v>8.2758620689655178</c:v>
                </c:pt>
                <c:pt idx="3">
                  <c:v>11.03448275862069</c:v>
                </c:pt>
                <c:pt idx="4">
                  <c:v>13.793103448275863</c:v>
                </c:pt>
                <c:pt idx="5">
                  <c:v>16.551724137931036</c:v>
                </c:pt>
                <c:pt idx="6">
                  <c:v>19.310344827586206</c:v>
                </c:pt>
                <c:pt idx="7">
                  <c:v>22.068965517241381</c:v>
                </c:pt>
                <c:pt idx="8">
                  <c:v>24.827586206896552</c:v>
                </c:pt>
                <c:pt idx="9">
                  <c:v>27.586206896551726</c:v>
                </c:pt>
                <c:pt idx="10">
                  <c:v>30.344827586206897</c:v>
                </c:pt>
                <c:pt idx="11">
                  <c:v>33.103448275862071</c:v>
                </c:pt>
                <c:pt idx="12">
                  <c:v>35.862068965517238</c:v>
                </c:pt>
                <c:pt idx="13">
                  <c:v>38.620689655172413</c:v>
                </c:pt>
                <c:pt idx="14">
                  <c:v>41.379310344827587</c:v>
                </c:pt>
                <c:pt idx="15">
                  <c:v>44.137931034482762</c:v>
                </c:pt>
                <c:pt idx="16">
                  <c:v>46.896551724137929</c:v>
                </c:pt>
                <c:pt idx="17">
                  <c:v>49.655172413793103</c:v>
                </c:pt>
                <c:pt idx="18">
                  <c:v>52.41379310344827</c:v>
                </c:pt>
                <c:pt idx="19">
                  <c:v>55.172413793103452</c:v>
                </c:pt>
                <c:pt idx="20">
                  <c:v>57.931034482758619</c:v>
                </c:pt>
                <c:pt idx="21">
                  <c:v>60.689655172413794</c:v>
                </c:pt>
                <c:pt idx="22">
                  <c:v>63.448275862068968</c:v>
                </c:pt>
                <c:pt idx="23">
                  <c:v>66.206896551724142</c:v>
                </c:pt>
                <c:pt idx="24">
                  <c:v>68.965517241379303</c:v>
                </c:pt>
                <c:pt idx="25">
                  <c:v>71.724137931034477</c:v>
                </c:pt>
                <c:pt idx="26">
                  <c:v>74.482758620689651</c:v>
                </c:pt>
                <c:pt idx="27">
                  <c:v>77.241379310344826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1-9041-9175-F233019EF9EB}"/>
            </c:ext>
          </c:extLst>
        </c:ser>
        <c:ser>
          <c:idx val="2"/>
          <c:order val="2"/>
          <c:tx>
            <c:v/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Feb!$A$3:$A$33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 </c:v>
                </c:pt>
              </c:strCache>
            </c:strRef>
          </c:cat>
          <c:val>
            <c:numRef>
              <c:f>Feb!$B$3:$B$30</c:f>
              <c:numCache>
                <c:formatCode>General</c:formatCode>
                <c:ptCount val="28"/>
                <c:pt idx="0">
                  <c:v>0</c:v>
                </c:pt>
                <c:pt idx="1">
                  <c:v>0.6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1.4</c:v>
                </c:pt>
                <c:pt idx="9">
                  <c:v>1.5999999999999999</c:v>
                </c:pt>
                <c:pt idx="10">
                  <c:v>1.5999999999999999</c:v>
                </c:pt>
                <c:pt idx="11">
                  <c:v>1.5999999999999999</c:v>
                </c:pt>
                <c:pt idx="12">
                  <c:v>1.5999999999999999</c:v>
                </c:pt>
                <c:pt idx="13">
                  <c:v>1.7999999999999998</c:v>
                </c:pt>
                <c:pt idx="14">
                  <c:v>3.1999999999999997</c:v>
                </c:pt>
                <c:pt idx="15">
                  <c:v>4</c:v>
                </c:pt>
                <c:pt idx="16">
                  <c:v>4</c:v>
                </c:pt>
                <c:pt idx="17">
                  <c:v>4.2</c:v>
                </c:pt>
                <c:pt idx="18">
                  <c:v>4.2</c:v>
                </c:pt>
                <c:pt idx="19">
                  <c:v>4.2</c:v>
                </c:pt>
                <c:pt idx="20">
                  <c:v>7.6</c:v>
                </c:pt>
                <c:pt idx="21">
                  <c:v>8.6</c:v>
                </c:pt>
                <c:pt idx="22">
                  <c:v>10.4</c:v>
                </c:pt>
                <c:pt idx="23">
                  <c:v>10.4</c:v>
                </c:pt>
                <c:pt idx="24">
                  <c:v>10.4</c:v>
                </c:pt>
                <c:pt idx="25">
                  <c:v>10.4</c:v>
                </c:pt>
                <c:pt idx="26">
                  <c:v>10.4</c:v>
                </c:pt>
                <c:pt idx="27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1-9041-9175-F233019E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194360"/>
        <c:axId val="2113197848"/>
      </c:lineChart>
      <c:catAx>
        <c:axId val="211319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197848"/>
        <c:crosses val="autoZero"/>
        <c:auto val="1"/>
        <c:lblAlgn val="ctr"/>
        <c:lblOffset val="100"/>
        <c:noMultiLvlLbl val="0"/>
      </c:catAx>
      <c:valAx>
        <c:axId val="211319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Rainfall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1943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7.6430711312600999E-2"/>
          <c:y val="0.1244158926242"/>
          <c:w val="0.122222487340598"/>
          <c:h val="0.1012978766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Mar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84145037425903E-2"/>
          <c:y val="7.4680717305546401E-2"/>
          <c:w val="0.81996138108998995"/>
          <c:h val="0.86504329922831502"/>
        </c:manualLayout>
      </c:layout>
      <c:barChart>
        <c:barDir val="col"/>
        <c:grouping val="clustered"/>
        <c:varyColors val="0"/>
        <c:ser>
          <c:idx val="0"/>
          <c:order val="0"/>
          <c:tx>
            <c:v>Mar-23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Mar!$A$3:$A$33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Mar!$C$3:$C$33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18.2</c:v>
                </c:pt>
                <c:pt idx="8">
                  <c:v>12</c:v>
                </c:pt>
                <c:pt idx="9">
                  <c:v>0.4</c:v>
                </c:pt>
                <c:pt idx="10">
                  <c:v>4.2</c:v>
                </c:pt>
                <c:pt idx="11">
                  <c:v>4.5999999999999996</c:v>
                </c:pt>
                <c:pt idx="12">
                  <c:v>3.6</c:v>
                </c:pt>
                <c:pt idx="13">
                  <c:v>1.6</c:v>
                </c:pt>
                <c:pt idx="14">
                  <c:v>3.8</c:v>
                </c:pt>
                <c:pt idx="15">
                  <c:v>2.4</c:v>
                </c:pt>
                <c:pt idx="16">
                  <c:v>1</c:v>
                </c:pt>
                <c:pt idx="17">
                  <c:v>2.8</c:v>
                </c:pt>
                <c:pt idx="18">
                  <c:v>0.2</c:v>
                </c:pt>
                <c:pt idx="19">
                  <c:v>4.5999999999999996</c:v>
                </c:pt>
                <c:pt idx="20">
                  <c:v>1.2</c:v>
                </c:pt>
                <c:pt idx="21">
                  <c:v>6.2</c:v>
                </c:pt>
                <c:pt idx="22">
                  <c:v>7.8</c:v>
                </c:pt>
                <c:pt idx="23">
                  <c:v>8</c:v>
                </c:pt>
                <c:pt idx="24">
                  <c:v>7</c:v>
                </c:pt>
                <c:pt idx="25">
                  <c:v>2.2000000000000002</c:v>
                </c:pt>
                <c:pt idx="26">
                  <c:v>0</c:v>
                </c:pt>
                <c:pt idx="27">
                  <c:v>3.8</c:v>
                </c:pt>
                <c:pt idx="28">
                  <c:v>16</c:v>
                </c:pt>
                <c:pt idx="29">
                  <c:v>11</c:v>
                </c:pt>
                <c:pt idx="30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B-0348-9608-25396F03F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048744"/>
        <c:axId val="2123052440"/>
      </c:barChart>
      <c:lineChart>
        <c:grouping val="standard"/>
        <c:varyColors val="0"/>
        <c:ser>
          <c:idx val="1"/>
          <c:order val="1"/>
          <c:tx>
            <c:v>Mar 60-90 Climate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Mar!$A$3:$A$33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Mar!$D$3:$D$33</c:f>
              <c:numCache>
                <c:formatCode>0.0</c:formatCode>
                <c:ptCount val="31"/>
                <c:pt idx="0">
                  <c:v>2.3548387096774195</c:v>
                </c:pt>
                <c:pt idx="1">
                  <c:v>4.709677419354839</c:v>
                </c:pt>
                <c:pt idx="2">
                  <c:v>7.064516129032258</c:v>
                </c:pt>
                <c:pt idx="3">
                  <c:v>9.4193548387096779</c:v>
                </c:pt>
                <c:pt idx="4">
                  <c:v>11.774193548387096</c:v>
                </c:pt>
                <c:pt idx="5">
                  <c:v>14.129032258064516</c:v>
                </c:pt>
                <c:pt idx="6">
                  <c:v>16.483870967741936</c:v>
                </c:pt>
                <c:pt idx="7">
                  <c:v>18.838709677419356</c:v>
                </c:pt>
                <c:pt idx="8">
                  <c:v>21.193548387096776</c:v>
                </c:pt>
                <c:pt idx="9">
                  <c:v>23.548387096774192</c:v>
                </c:pt>
                <c:pt idx="10">
                  <c:v>25.903225806451616</c:v>
                </c:pt>
                <c:pt idx="11">
                  <c:v>28.258064516129032</c:v>
                </c:pt>
                <c:pt idx="12">
                  <c:v>30.612903225806452</c:v>
                </c:pt>
                <c:pt idx="13">
                  <c:v>32.967741935483872</c:v>
                </c:pt>
                <c:pt idx="14">
                  <c:v>35.322580645161288</c:v>
                </c:pt>
                <c:pt idx="15">
                  <c:v>37.677419354838712</c:v>
                </c:pt>
                <c:pt idx="16">
                  <c:v>40.032258064516128</c:v>
                </c:pt>
                <c:pt idx="17">
                  <c:v>42.387096774193552</c:v>
                </c:pt>
                <c:pt idx="18">
                  <c:v>44.741935483870968</c:v>
                </c:pt>
                <c:pt idx="19">
                  <c:v>47.096774193548384</c:v>
                </c:pt>
                <c:pt idx="20">
                  <c:v>49.451612903225801</c:v>
                </c:pt>
                <c:pt idx="21">
                  <c:v>51.806451612903231</c:v>
                </c:pt>
                <c:pt idx="22">
                  <c:v>54.161290322580648</c:v>
                </c:pt>
                <c:pt idx="23">
                  <c:v>56.516129032258064</c:v>
                </c:pt>
                <c:pt idx="24">
                  <c:v>58.87096774193548</c:v>
                </c:pt>
                <c:pt idx="25">
                  <c:v>61.225806451612904</c:v>
                </c:pt>
                <c:pt idx="26">
                  <c:v>63.58064516129032</c:v>
                </c:pt>
                <c:pt idx="27">
                  <c:v>65.935483870967744</c:v>
                </c:pt>
                <c:pt idx="28">
                  <c:v>68.290322580645153</c:v>
                </c:pt>
                <c:pt idx="29">
                  <c:v>70.645161290322577</c:v>
                </c:pt>
                <c:pt idx="30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B-0348-9608-25396F03FC90}"/>
            </c:ext>
          </c:extLst>
        </c:ser>
        <c:ser>
          <c:idx val="2"/>
          <c:order val="2"/>
          <c:tx>
            <c:v>Accumulated rainfall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Mar!$A$3:$A$33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Mar!$B$3:$B$33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0.60000000000000009</c:v>
                </c:pt>
                <c:pt idx="7">
                  <c:v>18.8</c:v>
                </c:pt>
                <c:pt idx="8">
                  <c:v>30.8</c:v>
                </c:pt>
                <c:pt idx="9">
                  <c:v>31.2</c:v>
                </c:pt>
                <c:pt idx="10">
                  <c:v>35.4</c:v>
                </c:pt>
                <c:pt idx="11">
                  <c:v>40</c:v>
                </c:pt>
                <c:pt idx="12">
                  <c:v>43.6</c:v>
                </c:pt>
                <c:pt idx="13">
                  <c:v>45.2</c:v>
                </c:pt>
                <c:pt idx="14">
                  <c:v>49</c:v>
                </c:pt>
                <c:pt idx="15">
                  <c:v>51.4</c:v>
                </c:pt>
                <c:pt idx="16">
                  <c:v>52.4</c:v>
                </c:pt>
                <c:pt idx="17">
                  <c:v>55.199999999999996</c:v>
                </c:pt>
                <c:pt idx="18">
                  <c:v>55.4</c:v>
                </c:pt>
                <c:pt idx="19">
                  <c:v>60</c:v>
                </c:pt>
                <c:pt idx="20">
                  <c:v>61.2</c:v>
                </c:pt>
                <c:pt idx="21">
                  <c:v>67.400000000000006</c:v>
                </c:pt>
                <c:pt idx="22">
                  <c:v>75.2</c:v>
                </c:pt>
                <c:pt idx="23">
                  <c:v>83.2</c:v>
                </c:pt>
                <c:pt idx="24">
                  <c:v>90.2</c:v>
                </c:pt>
                <c:pt idx="25">
                  <c:v>92.4</c:v>
                </c:pt>
                <c:pt idx="26">
                  <c:v>92.4</c:v>
                </c:pt>
                <c:pt idx="27">
                  <c:v>112.2</c:v>
                </c:pt>
                <c:pt idx="28">
                  <c:v>123.2</c:v>
                </c:pt>
                <c:pt idx="29">
                  <c:v>131.6</c:v>
                </c:pt>
                <c:pt idx="30">
                  <c:v>131.6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2B-0348-9608-25396F03F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048744"/>
        <c:axId val="2123052440"/>
      </c:lineChart>
      <c:catAx>
        <c:axId val="212304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052440"/>
        <c:crosses val="autoZero"/>
        <c:auto val="1"/>
        <c:lblAlgn val="ctr"/>
        <c:lblOffset val="100"/>
        <c:noMultiLvlLbl val="0"/>
      </c:catAx>
      <c:valAx>
        <c:axId val="212305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Rainfall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0487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7.6430711312600999E-2"/>
          <c:y val="0.1244158926242"/>
          <c:w val="0.122222487340598"/>
          <c:h val="0.1012978766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April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84145037425903E-2"/>
          <c:y val="7.4680717305546401E-2"/>
          <c:w val="0.81996138108998995"/>
          <c:h val="0.86504329922831502"/>
        </c:manualLayout>
      </c:layout>
      <c:barChart>
        <c:barDir val="col"/>
        <c:grouping val="clustered"/>
        <c:varyColors val="0"/>
        <c:ser>
          <c:idx val="0"/>
          <c:order val="0"/>
          <c:tx>
            <c:v>Apr-20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Apr!$C$3:$C$32</c:f>
              <c:numCache>
                <c:formatCode>General</c:formatCode>
                <c:ptCount val="30"/>
                <c:pt idx="0">
                  <c:v>4.8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5.4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5.8</c:v>
                </c:pt>
                <c:pt idx="9">
                  <c:v>3.6</c:v>
                </c:pt>
                <c:pt idx="10">
                  <c:v>11.6</c:v>
                </c:pt>
                <c:pt idx="11">
                  <c:v>6.8</c:v>
                </c:pt>
                <c:pt idx="12">
                  <c:v>0.2</c:v>
                </c:pt>
                <c:pt idx="13">
                  <c:v>5.4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0.4</c:v>
                </c:pt>
                <c:pt idx="19">
                  <c:v>0</c:v>
                </c:pt>
                <c:pt idx="20">
                  <c:v>2.8</c:v>
                </c:pt>
                <c:pt idx="21">
                  <c:v>6.4</c:v>
                </c:pt>
                <c:pt idx="22">
                  <c:v>0.4</c:v>
                </c:pt>
                <c:pt idx="23">
                  <c:v>8.8000000000000007</c:v>
                </c:pt>
                <c:pt idx="24">
                  <c:v>0</c:v>
                </c:pt>
                <c:pt idx="25">
                  <c:v>0</c:v>
                </c:pt>
                <c:pt idx="26">
                  <c:v>15.2</c:v>
                </c:pt>
                <c:pt idx="27">
                  <c:v>0.4</c:v>
                </c:pt>
                <c:pt idx="28">
                  <c:v>0.2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5-0342-B087-F7C0074EA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87144"/>
        <c:axId val="2123790744"/>
      </c:barChart>
      <c:lineChart>
        <c:grouping val="standard"/>
        <c:varyColors val="0"/>
        <c:ser>
          <c:idx val="1"/>
          <c:order val="1"/>
          <c:tx>
            <c:v>Apr 60-90 Climate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Apr!$E$3:$E$32</c:f>
              <c:numCache>
                <c:formatCode>0.0</c:formatCode>
                <c:ptCount val="30"/>
                <c:pt idx="0">
                  <c:v>1.8666666666666667</c:v>
                </c:pt>
                <c:pt idx="1">
                  <c:v>3.7333333333333334</c:v>
                </c:pt>
                <c:pt idx="2">
                  <c:v>5.6000000000000005</c:v>
                </c:pt>
                <c:pt idx="3">
                  <c:v>7.4666666666666668</c:v>
                </c:pt>
                <c:pt idx="4">
                  <c:v>9.3333333333333321</c:v>
                </c:pt>
                <c:pt idx="5">
                  <c:v>11.200000000000001</c:v>
                </c:pt>
                <c:pt idx="6">
                  <c:v>13.066666666666666</c:v>
                </c:pt>
                <c:pt idx="7">
                  <c:v>14.933333333333334</c:v>
                </c:pt>
                <c:pt idx="8">
                  <c:v>16.8</c:v>
                </c:pt>
                <c:pt idx="9">
                  <c:v>18.666666666666664</c:v>
                </c:pt>
                <c:pt idx="10">
                  <c:v>20.533333333333331</c:v>
                </c:pt>
                <c:pt idx="11">
                  <c:v>22.400000000000002</c:v>
                </c:pt>
                <c:pt idx="12">
                  <c:v>24.266666666666666</c:v>
                </c:pt>
                <c:pt idx="13">
                  <c:v>26.133333333333333</c:v>
                </c:pt>
                <c:pt idx="14">
                  <c:v>28</c:v>
                </c:pt>
                <c:pt idx="15">
                  <c:v>29.866666666666667</c:v>
                </c:pt>
                <c:pt idx="16">
                  <c:v>31.733333333333334</c:v>
                </c:pt>
                <c:pt idx="17">
                  <c:v>33.6</c:v>
                </c:pt>
                <c:pt idx="18">
                  <c:v>35.466666666666669</c:v>
                </c:pt>
                <c:pt idx="19">
                  <c:v>37.333333333333329</c:v>
                </c:pt>
                <c:pt idx="20">
                  <c:v>39.199999999999996</c:v>
                </c:pt>
                <c:pt idx="21">
                  <c:v>41.066666666666663</c:v>
                </c:pt>
                <c:pt idx="22">
                  <c:v>42.933333333333337</c:v>
                </c:pt>
                <c:pt idx="23">
                  <c:v>44.800000000000004</c:v>
                </c:pt>
                <c:pt idx="24">
                  <c:v>46.666666666666671</c:v>
                </c:pt>
                <c:pt idx="25">
                  <c:v>48.533333333333331</c:v>
                </c:pt>
                <c:pt idx="26">
                  <c:v>50.4</c:v>
                </c:pt>
                <c:pt idx="27">
                  <c:v>52.266666666666666</c:v>
                </c:pt>
                <c:pt idx="28">
                  <c:v>54.133333333333333</c:v>
                </c:pt>
                <c:pt idx="29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B5-0342-B087-F7C0074EA63C}"/>
            </c:ext>
          </c:extLst>
        </c:ser>
        <c:ser>
          <c:idx val="2"/>
          <c:order val="2"/>
          <c:tx>
            <c:v/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Apr!$B$3:$B$33</c:f>
              <c:numCache>
                <c:formatCode>General</c:formatCode>
                <c:ptCount val="31"/>
                <c:pt idx="0">
                  <c:v>4.8</c:v>
                </c:pt>
                <c:pt idx="1">
                  <c:v>4.8</c:v>
                </c:pt>
                <c:pt idx="2">
                  <c:v>4.8</c:v>
                </c:pt>
                <c:pt idx="3">
                  <c:v>4.8</c:v>
                </c:pt>
                <c:pt idx="4">
                  <c:v>10.199999999999999</c:v>
                </c:pt>
                <c:pt idx="5">
                  <c:v>10.199999999999999</c:v>
                </c:pt>
                <c:pt idx="6">
                  <c:v>10.399999999999999</c:v>
                </c:pt>
                <c:pt idx="7">
                  <c:v>10.399999999999999</c:v>
                </c:pt>
                <c:pt idx="8">
                  <c:v>16.2</c:v>
                </c:pt>
                <c:pt idx="9">
                  <c:v>19.8</c:v>
                </c:pt>
                <c:pt idx="10">
                  <c:v>31.4</c:v>
                </c:pt>
                <c:pt idx="11">
                  <c:v>38.199999999999996</c:v>
                </c:pt>
                <c:pt idx="12">
                  <c:v>38.4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43.8</c:v>
                </c:pt>
                <c:pt idx="17">
                  <c:v>43.8</c:v>
                </c:pt>
                <c:pt idx="18">
                  <c:v>44.199999999999996</c:v>
                </c:pt>
                <c:pt idx="19">
                  <c:v>44.199999999999996</c:v>
                </c:pt>
                <c:pt idx="20">
                  <c:v>46.999999999999993</c:v>
                </c:pt>
                <c:pt idx="21">
                  <c:v>53.399999999999991</c:v>
                </c:pt>
                <c:pt idx="22">
                  <c:v>53.79999999999999</c:v>
                </c:pt>
                <c:pt idx="23">
                  <c:v>62.599999999999994</c:v>
                </c:pt>
                <c:pt idx="24">
                  <c:v>62.599999999999994</c:v>
                </c:pt>
                <c:pt idx="25">
                  <c:v>62.599999999999994</c:v>
                </c:pt>
                <c:pt idx="26">
                  <c:v>77.8</c:v>
                </c:pt>
                <c:pt idx="27">
                  <c:v>78.400000000000006</c:v>
                </c:pt>
                <c:pt idx="28">
                  <c:v>78.400000000000006</c:v>
                </c:pt>
                <c:pt idx="29">
                  <c:v>80.400000000000006</c:v>
                </c:pt>
                <c:pt idx="30">
                  <c:v>80.400000000000006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B5-0342-B087-F7C0074EA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787144"/>
        <c:axId val="2123790744"/>
      </c:lineChart>
      <c:catAx>
        <c:axId val="21237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790744"/>
        <c:crosses val="autoZero"/>
        <c:auto val="1"/>
        <c:lblAlgn val="ctr"/>
        <c:lblOffset val="100"/>
        <c:noMultiLvlLbl val="0"/>
      </c:catAx>
      <c:valAx>
        <c:axId val="212379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Rainfall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7871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7.6430711312600999E-2"/>
          <c:y val="0.1244158926242"/>
          <c:w val="0.122222487340598"/>
          <c:h val="0.1012978766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rgbClr val="FF0000"/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May 2023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rgbClr val="FF000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84145037425903E-2"/>
          <c:y val="7.4680717305546401E-2"/>
          <c:w val="0.81996138108998995"/>
          <c:h val="0.86504329922831502"/>
        </c:manualLayout>
      </c:layout>
      <c:barChart>
        <c:barDir val="col"/>
        <c:grouping val="clustered"/>
        <c:varyColors val="0"/>
        <c:ser>
          <c:idx val="0"/>
          <c:order val="0"/>
          <c:tx>
            <c:v>May 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May!$A$3:$A$33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May!$C$4:$C$33</c:f>
              <c:numCache>
                <c:formatCode>General</c:formatCode>
                <c:ptCount val="30"/>
                <c:pt idx="0">
                  <c:v>0.2</c:v>
                </c:pt>
                <c:pt idx="1">
                  <c:v>0</c:v>
                </c:pt>
                <c:pt idx="2">
                  <c:v>3</c:v>
                </c:pt>
                <c:pt idx="3">
                  <c:v>3.6</c:v>
                </c:pt>
                <c:pt idx="4">
                  <c:v>7</c:v>
                </c:pt>
                <c:pt idx="5">
                  <c:v>0</c:v>
                </c:pt>
                <c:pt idx="6">
                  <c:v>18.399999999999999</c:v>
                </c:pt>
                <c:pt idx="7">
                  <c:v>15.4</c:v>
                </c:pt>
                <c:pt idx="8">
                  <c:v>0.6</c:v>
                </c:pt>
                <c:pt idx="9">
                  <c:v>2.4</c:v>
                </c:pt>
                <c:pt idx="10">
                  <c:v>0.2</c:v>
                </c:pt>
                <c:pt idx="11">
                  <c:v>0</c:v>
                </c:pt>
                <c:pt idx="12">
                  <c:v>1.2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7-0D4B-9A56-9FAAA34C6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641432"/>
        <c:axId val="2107644984"/>
      </c:barChart>
      <c:lineChart>
        <c:grouping val="standard"/>
        <c:varyColors val="0"/>
        <c:ser>
          <c:idx val="1"/>
          <c:order val="1"/>
          <c:tx>
            <c:v>May 60-90 Climate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May!$E$3:$E$33</c:f>
              <c:numCache>
                <c:formatCode>0.0</c:formatCode>
                <c:ptCount val="3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 formatCode="General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67-0D4B-9A56-9FAAA34C6D3F}"/>
            </c:ext>
          </c:extLst>
        </c:ser>
        <c:ser>
          <c:idx val="2"/>
          <c:order val="2"/>
          <c:tx>
            <c:v/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May!$B$3:$B$33</c:f>
              <c:numCache>
                <c:formatCode>General</c:formatCode>
                <c:ptCount val="31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3.2</c:v>
                </c:pt>
                <c:pt idx="4">
                  <c:v>6.8000000000000007</c:v>
                </c:pt>
                <c:pt idx="5">
                  <c:v>13.8</c:v>
                </c:pt>
                <c:pt idx="6">
                  <c:v>13.8</c:v>
                </c:pt>
                <c:pt idx="7">
                  <c:v>32.200000000000003</c:v>
                </c:pt>
                <c:pt idx="8">
                  <c:v>47.6</c:v>
                </c:pt>
                <c:pt idx="9">
                  <c:v>48.2</c:v>
                </c:pt>
                <c:pt idx="10">
                  <c:v>50.6</c:v>
                </c:pt>
                <c:pt idx="11">
                  <c:v>50.800000000000004</c:v>
                </c:pt>
                <c:pt idx="12">
                  <c:v>50.800000000000004</c:v>
                </c:pt>
                <c:pt idx="13">
                  <c:v>52.000000000000007</c:v>
                </c:pt>
                <c:pt idx="14">
                  <c:v>52.20000000000001</c:v>
                </c:pt>
                <c:pt idx="15">
                  <c:v>52.20000000000001</c:v>
                </c:pt>
                <c:pt idx="16">
                  <c:v>52.20000000000001</c:v>
                </c:pt>
                <c:pt idx="17">
                  <c:v>52.20000000000001</c:v>
                </c:pt>
                <c:pt idx="18">
                  <c:v>52.20000000000001</c:v>
                </c:pt>
                <c:pt idx="19">
                  <c:v>52.20000000000001</c:v>
                </c:pt>
                <c:pt idx="20">
                  <c:v>52.20000000000001</c:v>
                </c:pt>
                <c:pt idx="21">
                  <c:v>52.20000000000001</c:v>
                </c:pt>
                <c:pt idx="22">
                  <c:v>52.20000000000001</c:v>
                </c:pt>
                <c:pt idx="23">
                  <c:v>52.20000000000001</c:v>
                </c:pt>
                <c:pt idx="24">
                  <c:v>52.20000000000001</c:v>
                </c:pt>
                <c:pt idx="25">
                  <c:v>52.20000000000001</c:v>
                </c:pt>
                <c:pt idx="26">
                  <c:v>52.20000000000001</c:v>
                </c:pt>
                <c:pt idx="27">
                  <c:v>52.20000000000001</c:v>
                </c:pt>
                <c:pt idx="28">
                  <c:v>52.20000000000001</c:v>
                </c:pt>
                <c:pt idx="29">
                  <c:v>52.20000000000001</c:v>
                </c:pt>
                <c:pt idx="30">
                  <c:v>52.20000000000001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67-0D4B-9A56-9FAAA34C6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641432"/>
        <c:axId val="2107644984"/>
      </c:lineChart>
      <c:catAx>
        <c:axId val="210764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644984"/>
        <c:crosses val="autoZero"/>
        <c:auto val="1"/>
        <c:lblAlgn val="ctr"/>
        <c:lblOffset val="100"/>
        <c:noMultiLvlLbl val="0"/>
      </c:catAx>
      <c:valAx>
        <c:axId val="210764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Rainfall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6414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7.6430711312600999E-2"/>
          <c:y val="0.1244158926242"/>
          <c:w val="0.122222487340598"/>
          <c:h val="0.1012978766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Jun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84145037425903E-2"/>
          <c:y val="7.4680717305546401E-2"/>
          <c:w val="0.81996138108998995"/>
          <c:h val="0.86504329922831502"/>
        </c:manualLayout>
      </c:layout>
      <c:barChart>
        <c:barDir val="col"/>
        <c:grouping val="clustered"/>
        <c:varyColors val="0"/>
        <c:ser>
          <c:idx val="0"/>
          <c:order val="0"/>
          <c:tx>
            <c:v>Jun 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Jun!$A$3:$A$32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Jun!$C$3:$C$32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14</c:v>
                </c:pt>
                <c:pt idx="20">
                  <c:v>3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0.4</c:v>
                </c:pt>
                <c:pt idx="28">
                  <c:v>0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3-F343-A0F7-4FEAA713E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832888"/>
        <c:axId val="2123836600"/>
      </c:barChart>
      <c:lineChart>
        <c:grouping val="standard"/>
        <c:varyColors val="0"/>
        <c:ser>
          <c:idx val="1"/>
          <c:order val="1"/>
          <c:tx>
            <c:v>Jun 60-90 Climate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Jun!$A$3:$A$32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Jun!$E$3:$E$32</c:f>
              <c:numCache>
                <c:formatCode>0.00</c:formatCode>
                <c:ptCount val="30"/>
                <c:pt idx="0">
                  <c:v>1.8333333333333333</c:v>
                </c:pt>
                <c:pt idx="1">
                  <c:v>3.6666666666666665</c:v>
                </c:pt>
                <c:pt idx="2">
                  <c:v>5.5</c:v>
                </c:pt>
                <c:pt idx="3">
                  <c:v>7.333333333333333</c:v>
                </c:pt>
                <c:pt idx="4">
                  <c:v>9.1666666666666661</c:v>
                </c:pt>
                <c:pt idx="5">
                  <c:v>11</c:v>
                </c:pt>
                <c:pt idx="6">
                  <c:v>12.833333333333334</c:v>
                </c:pt>
                <c:pt idx="7">
                  <c:v>14.666666666666666</c:v>
                </c:pt>
                <c:pt idx="8">
                  <c:v>16.5</c:v>
                </c:pt>
                <c:pt idx="9">
                  <c:v>18.333333333333332</c:v>
                </c:pt>
                <c:pt idx="10">
                  <c:v>20.166666666666664</c:v>
                </c:pt>
                <c:pt idx="11">
                  <c:v>22</c:v>
                </c:pt>
                <c:pt idx="12">
                  <c:v>23.833333333333336</c:v>
                </c:pt>
                <c:pt idx="13">
                  <c:v>25.666666666666668</c:v>
                </c:pt>
                <c:pt idx="14">
                  <c:v>27.5</c:v>
                </c:pt>
                <c:pt idx="15">
                  <c:v>29.333333333333332</c:v>
                </c:pt>
                <c:pt idx="16">
                  <c:v>31.166666666666664</c:v>
                </c:pt>
                <c:pt idx="17">
                  <c:v>33</c:v>
                </c:pt>
                <c:pt idx="18">
                  <c:v>34.833333333333329</c:v>
                </c:pt>
                <c:pt idx="19">
                  <c:v>36.666666666666664</c:v>
                </c:pt>
                <c:pt idx="20">
                  <c:v>38.5</c:v>
                </c:pt>
                <c:pt idx="21">
                  <c:v>40.333333333333329</c:v>
                </c:pt>
                <c:pt idx="22">
                  <c:v>42.166666666666671</c:v>
                </c:pt>
                <c:pt idx="23">
                  <c:v>44</c:v>
                </c:pt>
                <c:pt idx="24">
                  <c:v>45.833333333333336</c:v>
                </c:pt>
                <c:pt idx="25">
                  <c:v>47.666666666666671</c:v>
                </c:pt>
                <c:pt idx="26">
                  <c:v>49.5</c:v>
                </c:pt>
                <c:pt idx="27">
                  <c:v>51.333333333333336</c:v>
                </c:pt>
                <c:pt idx="28">
                  <c:v>53.166666666666664</c:v>
                </c:pt>
                <c:pt idx="2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3-F343-A0F7-4FEAA713E13A}"/>
            </c:ext>
          </c:extLst>
        </c:ser>
        <c:ser>
          <c:idx val="2"/>
          <c:order val="2"/>
          <c:tx>
            <c:v/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Jun!$A$3:$A$32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Jun!$B$3:$B$32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  <c:pt idx="18">
                  <c:v>4.3</c:v>
                </c:pt>
                <c:pt idx="19">
                  <c:v>18.3</c:v>
                </c:pt>
                <c:pt idx="20">
                  <c:v>21.3</c:v>
                </c:pt>
                <c:pt idx="21">
                  <c:v>21.5</c:v>
                </c:pt>
                <c:pt idx="22">
                  <c:v>21.5</c:v>
                </c:pt>
                <c:pt idx="23">
                  <c:v>21.5</c:v>
                </c:pt>
                <c:pt idx="24">
                  <c:v>21.5</c:v>
                </c:pt>
                <c:pt idx="25">
                  <c:v>21.7</c:v>
                </c:pt>
                <c:pt idx="26">
                  <c:v>21.7</c:v>
                </c:pt>
                <c:pt idx="27">
                  <c:v>22.099999999999998</c:v>
                </c:pt>
                <c:pt idx="28">
                  <c:v>22.099999999999998</c:v>
                </c:pt>
                <c:pt idx="29">
                  <c:v>24.099999999999998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13-F343-A0F7-4FEAA713E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832888"/>
        <c:axId val="2123836600"/>
      </c:lineChart>
      <c:catAx>
        <c:axId val="212383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836600"/>
        <c:crosses val="autoZero"/>
        <c:auto val="1"/>
        <c:lblAlgn val="ctr"/>
        <c:lblOffset val="100"/>
        <c:noMultiLvlLbl val="0"/>
      </c:catAx>
      <c:valAx>
        <c:axId val="212383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Rainfall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8328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7.6430711312600999E-2"/>
          <c:y val="0.1244158926242"/>
          <c:w val="0.122222487340598"/>
          <c:h val="0.1012978766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Jul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84145037425903E-2"/>
          <c:y val="7.4680717305546401E-2"/>
          <c:w val="0.81996138108998995"/>
          <c:h val="0.86504329922831502"/>
        </c:manualLayout>
      </c:layout>
      <c:barChart>
        <c:barDir val="col"/>
        <c:grouping val="clustered"/>
        <c:varyColors val="0"/>
        <c:ser>
          <c:idx val="0"/>
          <c:order val="0"/>
          <c:tx>
            <c:v>Jul 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Jul!$A$3:$A$33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Jul!$C$3:$C$33</c:f>
              <c:numCache>
                <c:formatCode>General</c:formatCode>
                <c:ptCount val="31"/>
                <c:pt idx="0">
                  <c:v>0.6</c:v>
                </c:pt>
                <c:pt idx="1">
                  <c:v>0</c:v>
                </c:pt>
                <c:pt idx="2">
                  <c:v>0.2</c:v>
                </c:pt>
                <c:pt idx="3">
                  <c:v>22.2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4.5999999999999996</c:v>
                </c:pt>
                <c:pt idx="8">
                  <c:v>2.8</c:v>
                </c:pt>
                <c:pt idx="9">
                  <c:v>13</c:v>
                </c:pt>
                <c:pt idx="10">
                  <c:v>0.6</c:v>
                </c:pt>
                <c:pt idx="11">
                  <c:v>0.6</c:v>
                </c:pt>
                <c:pt idx="12">
                  <c:v>0.2</c:v>
                </c:pt>
                <c:pt idx="13">
                  <c:v>23.8</c:v>
                </c:pt>
                <c:pt idx="14">
                  <c:v>6.8</c:v>
                </c:pt>
                <c:pt idx="15">
                  <c:v>4.5999999999999996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0.2</c:v>
                </c:pt>
                <c:pt idx="20">
                  <c:v>0</c:v>
                </c:pt>
                <c:pt idx="21">
                  <c:v>18.8</c:v>
                </c:pt>
                <c:pt idx="22">
                  <c:v>1</c:v>
                </c:pt>
                <c:pt idx="23">
                  <c:v>0.4</c:v>
                </c:pt>
                <c:pt idx="24">
                  <c:v>0</c:v>
                </c:pt>
                <c:pt idx="25">
                  <c:v>11.2</c:v>
                </c:pt>
                <c:pt idx="26">
                  <c:v>0.8</c:v>
                </c:pt>
                <c:pt idx="27">
                  <c:v>1</c:v>
                </c:pt>
                <c:pt idx="28">
                  <c:v>1.6</c:v>
                </c:pt>
                <c:pt idx="29">
                  <c:v>3.6</c:v>
                </c:pt>
                <c:pt idx="3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5-D840-B404-0510E9CCF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737144"/>
        <c:axId val="2107740696"/>
      </c:barChart>
      <c:lineChart>
        <c:grouping val="standard"/>
        <c:varyColors val="0"/>
        <c:ser>
          <c:idx val="1"/>
          <c:order val="1"/>
          <c:tx>
            <c:v>Jul 60-90 Climate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Jul!$A$3:$A$33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Jul!$E$3:$E$33</c:f>
              <c:numCache>
                <c:formatCode>0.0</c:formatCode>
                <c:ptCount val="31"/>
                <c:pt idx="0">
                  <c:v>1.6774193548387095</c:v>
                </c:pt>
                <c:pt idx="1">
                  <c:v>3.354838709677419</c:v>
                </c:pt>
                <c:pt idx="2">
                  <c:v>5.032258064516129</c:v>
                </c:pt>
                <c:pt idx="3">
                  <c:v>6.7096774193548381</c:v>
                </c:pt>
                <c:pt idx="4">
                  <c:v>8.387096774193548</c:v>
                </c:pt>
                <c:pt idx="5">
                  <c:v>10.064516129032258</c:v>
                </c:pt>
                <c:pt idx="6">
                  <c:v>11.741935483870968</c:v>
                </c:pt>
                <c:pt idx="7">
                  <c:v>13.419354838709676</c:v>
                </c:pt>
                <c:pt idx="8">
                  <c:v>15.096774193548388</c:v>
                </c:pt>
                <c:pt idx="9">
                  <c:v>16.774193548387096</c:v>
                </c:pt>
                <c:pt idx="10">
                  <c:v>18.451612903225808</c:v>
                </c:pt>
                <c:pt idx="11">
                  <c:v>20.129032258064516</c:v>
                </c:pt>
                <c:pt idx="12">
                  <c:v>21.806451612903228</c:v>
                </c:pt>
                <c:pt idx="13">
                  <c:v>23.483870967741936</c:v>
                </c:pt>
                <c:pt idx="14">
                  <c:v>25.161290322580648</c:v>
                </c:pt>
                <c:pt idx="15">
                  <c:v>26.838709677419352</c:v>
                </c:pt>
                <c:pt idx="16">
                  <c:v>28.516129032258064</c:v>
                </c:pt>
                <c:pt idx="17">
                  <c:v>30.193548387096776</c:v>
                </c:pt>
                <c:pt idx="18">
                  <c:v>31.870967741935484</c:v>
                </c:pt>
                <c:pt idx="19">
                  <c:v>33.548387096774192</c:v>
                </c:pt>
                <c:pt idx="20">
                  <c:v>35.225806451612904</c:v>
                </c:pt>
                <c:pt idx="21">
                  <c:v>36.903225806451616</c:v>
                </c:pt>
                <c:pt idx="22">
                  <c:v>38.58064516129032</c:v>
                </c:pt>
                <c:pt idx="23">
                  <c:v>40.258064516129032</c:v>
                </c:pt>
                <c:pt idx="24">
                  <c:v>41.935483870967737</c:v>
                </c:pt>
                <c:pt idx="25">
                  <c:v>43.612903225806456</c:v>
                </c:pt>
                <c:pt idx="26">
                  <c:v>45.29032258064516</c:v>
                </c:pt>
                <c:pt idx="27">
                  <c:v>46.967741935483872</c:v>
                </c:pt>
                <c:pt idx="28">
                  <c:v>48.645161290322577</c:v>
                </c:pt>
                <c:pt idx="29">
                  <c:v>50.322580645161295</c:v>
                </c:pt>
                <c:pt idx="30" formatCode="General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5-D840-B404-0510E9CCFBD4}"/>
            </c:ext>
          </c:extLst>
        </c:ser>
        <c:ser>
          <c:idx val="2"/>
          <c:order val="2"/>
          <c:tx>
            <c:v/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Jul!$A$3:$A$33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Jul!$B$3:$B$33</c:f>
              <c:numCache>
                <c:formatCode>General</c:formatCode>
                <c:ptCount val="31"/>
                <c:pt idx="0">
                  <c:v>0.6</c:v>
                </c:pt>
                <c:pt idx="1">
                  <c:v>0.6</c:v>
                </c:pt>
                <c:pt idx="2">
                  <c:v>0.8</c:v>
                </c:pt>
                <c:pt idx="3">
                  <c:v>23</c:v>
                </c:pt>
                <c:pt idx="4">
                  <c:v>23.2</c:v>
                </c:pt>
                <c:pt idx="5">
                  <c:v>23.2</c:v>
                </c:pt>
                <c:pt idx="6">
                  <c:v>23.2</c:v>
                </c:pt>
                <c:pt idx="7">
                  <c:v>27.799999999999997</c:v>
                </c:pt>
                <c:pt idx="8">
                  <c:v>30.599999999999998</c:v>
                </c:pt>
                <c:pt idx="9">
                  <c:v>43.599999999999994</c:v>
                </c:pt>
                <c:pt idx="10">
                  <c:v>44.199999999999996</c:v>
                </c:pt>
                <c:pt idx="11">
                  <c:v>44.8</c:v>
                </c:pt>
                <c:pt idx="12">
                  <c:v>45</c:v>
                </c:pt>
                <c:pt idx="13">
                  <c:v>68.8</c:v>
                </c:pt>
                <c:pt idx="14">
                  <c:v>75.599999999999994</c:v>
                </c:pt>
                <c:pt idx="15">
                  <c:v>80.199999999999989</c:v>
                </c:pt>
                <c:pt idx="16">
                  <c:v>80.199999999999989</c:v>
                </c:pt>
                <c:pt idx="17">
                  <c:v>80.399999999999991</c:v>
                </c:pt>
                <c:pt idx="18">
                  <c:v>80.399999999999991</c:v>
                </c:pt>
                <c:pt idx="19">
                  <c:v>80.599999999999994</c:v>
                </c:pt>
                <c:pt idx="20">
                  <c:v>80.599999999999994</c:v>
                </c:pt>
                <c:pt idx="21">
                  <c:v>99.399999999999991</c:v>
                </c:pt>
                <c:pt idx="22">
                  <c:v>100.39999999999999</c:v>
                </c:pt>
                <c:pt idx="23">
                  <c:v>100.8</c:v>
                </c:pt>
                <c:pt idx="24">
                  <c:v>100.8</c:v>
                </c:pt>
                <c:pt idx="25">
                  <c:v>112</c:v>
                </c:pt>
                <c:pt idx="26">
                  <c:v>112.8</c:v>
                </c:pt>
                <c:pt idx="27">
                  <c:v>113.8</c:v>
                </c:pt>
                <c:pt idx="28">
                  <c:v>115.39999999999999</c:v>
                </c:pt>
                <c:pt idx="29">
                  <c:v>118.99999999999999</c:v>
                </c:pt>
                <c:pt idx="30">
                  <c:v>122.59999999999998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05-D840-B404-0510E9CCF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737144"/>
        <c:axId val="2107740696"/>
      </c:lineChart>
      <c:catAx>
        <c:axId val="210773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740696"/>
        <c:crosses val="autoZero"/>
        <c:auto val="1"/>
        <c:lblAlgn val="ctr"/>
        <c:lblOffset val="100"/>
        <c:noMultiLvlLbl val="0"/>
      </c:catAx>
      <c:valAx>
        <c:axId val="210774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Rainfall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7371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7.6430711312600999E-2"/>
          <c:y val="0.1244158926242"/>
          <c:w val="0.122222487340598"/>
          <c:h val="0.1012978766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Aug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84145037425903E-2"/>
          <c:y val="7.4680717305546401E-2"/>
          <c:w val="0.81996138108998995"/>
          <c:h val="0.86504329922831502"/>
        </c:manualLayout>
      </c:layout>
      <c:barChart>
        <c:barDir val="col"/>
        <c:grouping val="clustered"/>
        <c:varyColors val="0"/>
        <c:ser>
          <c:idx val="0"/>
          <c:order val="0"/>
          <c:tx>
            <c:v>Aug 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Aug!$A$3:$A$33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Aug!$C$3:$C$33</c:f>
              <c:numCache>
                <c:formatCode>General</c:formatCode>
                <c:ptCount val="31"/>
                <c:pt idx="0">
                  <c:v>9.6</c:v>
                </c:pt>
                <c:pt idx="1">
                  <c:v>8.6</c:v>
                </c:pt>
                <c:pt idx="2">
                  <c:v>6.2</c:v>
                </c:pt>
                <c:pt idx="3">
                  <c:v>0</c:v>
                </c:pt>
                <c:pt idx="4">
                  <c:v>3.4</c:v>
                </c:pt>
                <c:pt idx="5">
                  <c:v>0</c:v>
                </c:pt>
                <c:pt idx="6">
                  <c:v>0</c:v>
                </c:pt>
                <c:pt idx="7">
                  <c:v>0.8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1.8</c:v>
                </c:pt>
                <c:pt idx="12">
                  <c:v>8</c:v>
                </c:pt>
                <c:pt idx="13">
                  <c:v>3.4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6.8</c:v>
                </c:pt>
                <c:pt idx="18">
                  <c:v>0</c:v>
                </c:pt>
                <c:pt idx="19">
                  <c:v>0.2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0.4</c:v>
                </c:pt>
                <c:pt idx="24">
                  <c:v>5.4</c:v>
                </c:pt>
                <c:pt idx="25">
                  <c:v>3.2</c:v>
                </c:pt>
                <c:pt idx="26">
                  <c:v>0</c:v>
                </c:pt>
                <c:pt idx="27">
                  <c:v>0.2</c:v>
                </c:pt>
                <c:pt idx="28">
                  <c:v>3.8</c:v>
                </c:pt>
                <c:pt idx="29">
                  <c:v>0</c:v>
                </c:pt>
                <c:pt idx="30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6-F84E-BEC4-BEFB0C1BA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857896"/>
        <c:axId val="2107861448"/>
      </c:barChart>
      <c:lineChart>
        <c:grouping val="standard"/>
        <c:varyColors val="0"/>
        <c:ser>
          <c:idx val="1"/>
          <c:order val="1"/>
          <c:tx>
            <c:v>Aug 60-90 Climate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Aug!$A$3:$A$33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Aug!$E$3:$E$33</c:f>
              <c:numCache>
                <c:formatCode>0.0</c:formatCode>
                <c:ptCount val="31"/>
                <c:pt idx="0">
                  <c:v>2.0483870967741935</c:v>
                </c:pt>
                <c:pt idx="1">
                  <c:v>4.096774193548387</c:v>
                </c:pt>
                <c:pt idx="2">
                  <c:v>6.1451612903225801</c:v>
                </c:pt>
                <c:pt idx="3">
                  <c:v>8.193548387096774</c:v>
                </c:pt>
                <c:pt idx="4">
                  <c:v>10.241935483870968</c:v>
                </c:pt>
                <c:pt idx="5">
                  <c:v>12.29032258064516</c:v>
                </c:pt>
                <c:pt idx="6">
                  <c:v>14.338709677419354</c:v>
                </c:pt>
                <c:pt idx="7">
                  <c:v>16.387096774193548</c:v>
                </c:pt>
                <c:pt idx="8">
                  <c:v>18.435483870967744</c:v>
                </c:pt>
                <c:pt idx="9">
                  <c:v>20.483870967741936</c:v>
                </c:pt>
                <c:pt idx="10">
                  <c:v>22.532258064516132</c:v>
                </c:pt>
                <c:pt idx="11">
                  <c:v>24.58064516129032</c:v>
                </c:pt>
                <c:pt idx="12">
                  <c:v>26.629032258064516</c:v>
                </c:pt>
                <c:pt idx="13">
                  <c:v>28.677419354838708</c:v>
                </c:pt>
                <c:pt idx="14">
                  <c:v>30.725806451612904</c:v>
                </c:pt>
                <c:pt idx="15">
                  <c:v>32.774193548387096</c:v>
                </c:pt>
                <c:pt idx="16">
                  <c:v>34.822580645161288</c:v>
                </c:pt>
                <c:pt idx="17">
                  <c:v>36.870967741935488</c:v>
                </c:pt>
                <c:pt idx="18">
                  <c:v>38.91935483870968</c:v>
                </c:pt>
                <c:pt idx="19">
                  <c:v>40.967741935483872</c:v>
                </c:pt>
                <c:pt idx="20">
                  <c:v>43.016129032258064</c:v>
                </c:pt>
                <c:pt idx="21">
                  <c:v>45.064516129032263</c:v>
                </c:pt>
                <c:pt idx="22">
                  <c:v>47.112903225806456</c:v>
                </c:pt>
                <c:pt idx="23">
                  <c:v>49.161290322580641</c:v>
                </c:pt>
                <c:pt idx="24">
                  <c:v>51.209677419354833</c:v>
                </c:pt>
                <c:pt idx="25">
                  <c:v>53.258064516129032</c:v>
                </c:pt>
                <c:pt idx="26">
                  <c:v>55.306451612903224</c:v>
                </c:pt>
                <c:pt idx="27">
                  <c:v>57.354838709677416</c:v>
                </c:pt>
                <c:pt idx="28">
                  <c:v>59.403225806451609</c:v>
                </c:pt>
                <c:pt idx="29">
                  <c:v>61.451612903225808</c:v>
                </c:pt>
                <c:pt idx="30" formatCode="General">
                  <c:v>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6-F84E-BEC4-BEFB0C1BAECB}"/>
            </c:ext>
          </c:extLst>
        </c:ser>
        <c:ser>
          <c:idx val="2"/>
          <c:order val="2"/>
          <c:tx>
            <c:v/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Aug!$A$3:$A$33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Aug!$B$3:$B$33</c:f>
              <c:numCache>
                <c:formatCode>General</c:formatCode>
                <c:ptCount val="31"/>
                <c:pt idx="0">
                  <c:v>9.6</c:v>
                </c:pt>
                <c:pt idx="1">
                  <c:v>18.2</c:v>
                </c:pt>
                <c:pt idx="2">
                  <c:v>24.4</c:v>
                </c:pt>
                <c:pt idx="3">
                  <c:v>24.4</c:v>
                </c:pt>
                <c:pt idx="4">
                  <c:v>27.799999999999997</c:v>
                </c:pt>
                <c:pt idx="5">
                  <c:v>27.799999999999997</c:v>
                </c:pt>
                <c:pt idx="6">
                  <c:v>27.799999999999997</c:v>
                </c:pt>
                <c:pt idx="7">
                  <c:v>28.599999999999998</c:v>
                </c:pt>
                <c:pt idx="8">
                  <c:v>28.599999999999998</c:v>
                </c:pt>
                <c:pt idx="9">
                  <c:v>28.599999999999998</c:v>
                </c:pt>
                <c:pt idx="10">
                  <c:v>28.799999999999997</c:v>
                </c:pt>
                <c:pt idx="11">
                  <c:v>30.599999999999998</c:v>
                </c:pt>
                <c:pt idx="12">
                  <c:v>38.599999999999994</c:v>
                </c:pt>
                <c:pt idx="13">
                  <c:v>41.999999999999993</c:v>
                </c:pt>
                <c:pt idx="14">
                  <c:v>41.999999999999993</c:v>
                </c:pt>
                <c:pt idx="15">
                  <c:v>41.999999999999993</c:v>
                </c:pt>
                <c:pt idx="16">
                  <c:v>41.999999999999993</c:v>
                </c:pt>
                <c:pt idx="17">
                  <c:v>48.79999999999999</c:v>
                </c:pt>
                <c:pt idx="18">
                  <c:v>48.79999999999999</c:v>
                </c:pt>
                <c:pt idx="19">
                  <c:v>48.999999999999993</c:v>
                </c:pt>
                <c:pt idx="20">
                  <c:v>48.999999999999993</c:v>
                </c:pt>
                <c:pt idx="21">
                  <c:v>48.999999999999993</c:v>
                </c:pt>
                <c:pt idx="22">
                  <c:v>48.999999999999993</c:v>
                </c:pt>
                <c:pt idx="23">
                  <c:v>49.399999999999991</c:v>
                </c:pt>
                <c:pt idx="24">
                  <c:v>54.79999999999999</c:v>
                </c:pt>
                <c:pt idx="25">
                  <c:v>57.999999999999993</c:v>
                </c:pt>
                <c:pt idx="26">
                  <c:v>57.999999999999993</c:v>
                </c:pt>
                <c:pt idx="27">
                  <c:v>58.199999999999996</c:v>
                </c:pt>
                <c:pt idx="28">
                  <c:v>61.999999999999993</c:v>
                </c:pt>
                <c:pt idx="29">
                  <c:v>61.999999999999993</c:v>
                </c:pt>
                <c:pt idx="30">
                  <c:v>74.599999999999994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76-F84E-BEC4-BEFB0C1BA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857896"/>
        <c:axId val="2107861448"/>
      </c:lineChart>
      <c:catAx>
        <c:axId val="210785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861448"/>
        <c:crosses val="autoZero"/>
        <c:auto val="1"/>
        <c:lblAlgn val="ctr"/>
        <c:lblOffset val="100"/>
        <c:noMultiLvlLbl val="0"/>
      </c:catAx>
      <c:valAx>
        <c:axId val="210786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Rainfall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8578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7.6430711312600999E-2"/>
          <c:y val="0.1244158926242"/>
          <c:w val="0.122222487340598"/>
          <c:h val="0.1012978766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4745</xdr:colOff>
      <xdr:row>2</xdr:row>
      <xdr:rowOff>159392</xdr:rowOff>
    </xdr:from>
    <xdr:to>
      <xdr:col>13</xdr:col>
      <xdr:colOff>813056</xdr:colOff>
      <xdr:row>25</xdr:row>
      <xdr:rowOff>165742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A67A30-17B0-734D-ADA6-E4FC396D18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11315700" cy="636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970320-2E9A-7842-A2FD-FD18BB795C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1315700" cy="636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6858DC-786A-D440-97E6-F8A1E67E26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11315700" cy="636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394892-ADCA-9B4F-BCB9-3CB5335A1E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1315700" cy="636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6CEE4F-1D7D-CB4C-9562-052407F796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1315700" cy="636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9EA441-0B15-664D-ACEB-70F370D755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315700" cy="636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0B7A8-8766-5147-98AF-F3DB18FB49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1315700" cy="636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F5D929-9A25-6A47-8131-C282723CA4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315700" cy="636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5857E4-F5F7-2C40-B585-485686084A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1315700" cy="636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E02DEA-BA3C-AA48-A1C2-42CDD447D6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315700" cy="636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46AD45-50F1-B94A-8B7B-06CA073FDF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1315700" cy="636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9A6E58-6EDA-814D-AC29-61017298A2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315700" cy="636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38AAF0-1E11-374B-92CD-D71D700B01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opLeftCell="A9" zoomScale="101" workbookViewId="0">
      <selection activeCell="I20" sqref="I20"/>
    </sheetView>
  </sheetViews>
  <sheetFormatPr baseColWidth="10" defaultRowHeight="16" x14ac:dyDescent="0.2"/>
  <sheetData>
    <row r="1" spans="1:5" ht="20" x14ac:dyDescent="0.2">
      <c r="A1" s="1" t="s">
        <v>22</v>
      </c>
      <c r="B1" s="2"/>
      <c r="C1" s="2"/>
    </row>
    <row r="2" spans="1:5" ht="18" x14ac:dyDescent="0.2">
      <c r="A2" s="3" t="s">
        <v>0</v>
      </c>
      <c r="B2" s="4" t="s">
        <v>1</v>
      </c>
      <c r="C2" s="4" t="s">
        <v>2</v>
      </c>
      <c r="D2" s="3" t="s">
        <v>3</v>
      </c>
      <c r="E2" s="5" t="s">
        <v>4</v>
      </c>
    </row>
    <row r="3" spans="1:5" ht="19" x14ac:dyDescent="0.25">
      <c r="A3" s="6">
        <v>1</v>
      </c>
      <c r="B3" s="6">
        <f>SUM(C3:C3)</f>
        <v>8.6</v>
      </c>
      <c r="C3" s="28">
        <v>8.6</v>
      </c>
      <c r="D3" s="6"/>
      <c r="E3" s="19">
        <f>E33*(A3/31)</f>
        <v>3.354838709677419</v>
      </c>
    </row>
    <row r="4" spans="1:5" ht="19" x14ac:dyDescent="0.25">
      <c r="A4" s="6">
        <v>2</v>
      </c>
      <c r="B4" s="6">
        <f>SUM(C3:C4)</f>
        <v>9</v>
      </c>
      <c r="C4" s="28">
        <v>0.4</v>
      </c>
      <c r="D4" s="6"/>
      <c r="E4" s="19">
        <f>E33*(A4/31)</f>
        <v>6.7096774193548381</v>
      </c>
    </row>
    <row r="5" spans="1:5" ht="19" x14ac:dyDescent="0.25">
      <c r="A5" s="6">
        <v>3</v>
      </c>
      <c r="B5" s="6">
        <f>SUM(C3:C5)</f>
        <v>15.4</v>
      </c>
      <c r="C5" s="28">
        <v>6.4</v>
      </c>
      <c r="D5" s="6"/>
      <c r="E5" s="19">
        <f>E33*(A5/31)</f>
        <v>10.064516129032258</v>
      </c>
    </row>
    <row r="6" spans="1:5" ht="19" x14ac:dyDescent="0.25">
      <c r="A6" s="6">
        <v>4</v>
      </c>
      <c r="B6" s="6">
        <f>SUM(C3:C6)</f>
        <v>15.4</v>
      </c>
      <c r="C6" s="28">
        <v>0</v>
      </c>
      <c r="D6" s="6"/>
      <c r="E6" s="19">
        <f>E33*(A6/31)</f>
        <v>13.419354838709676</v>
      </c>
    </row>
    <row r="7" spans="1:5" ht="19" x14ac:dyDescent="0.25">
      <c r="A7" s="6">
        <v>5</v>
      </c>
      <c r="B7" s="6">
        <f>SUM(C3:C7)</f>
        <v>18.8</v>
      </c>
      <c r="C7" s="28">
        <v>3.4</v>
      </c>
      <c r="D7" s="6"/>
      <c r="E7" s="19">
        <f>E33*(A7/31)</f>
        <v>16.774193548387096</v>
      </c>
    </row>
    <row r="8" spans="1:5" ht="19" x14ac:dyDescent="0.25">
      <c r="A8" s="6">
        <v>6</v>
      </c>
      <c r="B8" s="6">
        <f>SUM(C3:C8)</f>
        <v>21.400000000000002</v>
      </c>
      <c r="C8" s="28">
        <v>2.6</v>
      </c>
      <c r="D8" s="6"/>
      <c r="E8" s="19">
        <f>E33*(A8/31)</f>
        <v>20.129032258064516</v>
      </c>
    </row>
    <row r="9" spans="1:5" ht="19" x14ac:dyDescent="0.25">
      <c r="A9" s="6">
        <v>7</v>
      </c>
      <c r="B9" s="6">
        <f>SUM(C3:C9)</f>
        <v>36</v>
      </c>
      <c r="C9" s="28">
        <v>14.6</v>
      </c>
      <c r="D9" s="6"/>
      <c r="E9" s="19">
        <f>E33*(A9/31)</f>
        <v>23.483870967741936</v>
      </c>
    </row>
    <row r="10" spans="1:5" ht="19" x14ac:dyDescent="0.25">
      <c r="A10" s="6">
        <v>8</v>
      </c>
      <c r="B10" s="6">
        <f>SUM(C3:C10)</f>
        <v>44.6</v>
      </c>
      <c r="C10" s="28">
        <v>8.6</v>
      </c>
      <c r="D10" s="6"/>
      <c r="E10" s="19">
        <f>E33*(A10/31)</f>
        <v>26.838709677419352</v>
      </c>
    </row>
    <row r="11" spans="1:5" ht="19" x14ac:dyDescent="0.25">
      <c r="A11" s="6">
        <v>9</v>
      </c>
      <c r="B11" s="6">
        <f>SUM(C3:C11)</f>
        <v>49.4</v>
      </c>
      <c r="C11" s="28">
        <v>4.8</v>
      </c>
      <c r="D11" s="6"/>
      <c r="E11" s="19">
        <f>E33*(A11/31)</f>
        <v>30.193548387096776</v>
      </c>
    </row>
    <row r="12" spans="1:5" ht="19" x14ac:dyDescent="0.25">
      <c r="A12" s="6">
        <v>10</v>
      </c>
      <c r="B12" s="6">
        <f>SUM(C3:C12)</f>
        <v>53.4</v>
      </c>
      <c r="C12" s="28">
        <v>4</v>
      </c>
      <c r="D12" s="6"/>
      <c r="E12" s="19">
        <f>E33*(A12/31)</f>
        <v>33.548387096774192</v>
      </c>
    </row>
    <row r="13" spans="1:5" ht="19" x14ac:dyDescent="0.25">
      <c r="A13" s="6">
        <v>11</v>
      </c>
      <c r="B13" s="6">
        <f>SUM(C3:C13)</f>
        <v>58</v>
      </c>
      <c r="C13" s="28">
        <v>4.5999999999999996</v>
      </c>
      <c r="D13" s="6"/>
      <c r="E13" s="19">
        <f>E33*(A13/31)</f>
        <v>36.903225806451616</v>
      </c>
    </row>
    <row r="14" spans="1:5" ht="19" x14ac:dyDescent="0.25">
      <c r="A14" s="6">
        <v>12</v>
      </c>
      <c r="B14" s="6">
        <f>SUM(C3:C14)</f>
        <v>67.599999999999994</v>
      </c>
      <c r="C14" s="28">
        <v>9.6</v>
      </c>
      <c r="D14" s="6"/>
      <c r="E14" s="19">
        <f>E33*(A14/31)</f>
        <v>40.258064516129032</v>
      </c>
    </row>
    <row r="15" spans="1:5" ht="19" x14ac:dyDescent="0.25">
      <c r="A15" s="6">
        <v>13</v>
      </c>
      <c r="B15" s="6">
        <f>SUM(C3:C15)</f>
        <v>69.399999999999991</v>
      </c>
      <c r="C15" s="28">
        <v>1.8</v>
      </c>
      <c r="D15" s="6"/>
      <c r="E15" s="19">
        <f>E33*(A15/31)</f>
        <v>43.612903225806456</v>
      </c>
    </row>
    <row r="16" spans="1:5" ht="19" x14ac:dyDescent="0.25">
      <c r="A16" s="6">
        <v>14</v>
      </c>
      <c r="B16" s="6">
        <f>SUM(C3:C16)</f>
        <v>79.399999999999991</v>
      </c>
      <c r="C16" s="28">
        <v>10</v>
      </c>
      <c r="D16" s="6"/>
      <c r="E16" s="19">
        <f>E33*(A16/31)</f>
        <v>46.967741935483872</v>
      </c>
    </row>
    <row r="17" spans="1:5" ht="19" x14ac:dyDescent="0.25">
      <c r="A17" s="6">
        <v>15</v>
      </c>
      <c r="B17" s="6">
        <f>SUM(C3:C17)</f>
        <v>92.6</v>
      </c>
      <c r="C17" s="6">
        <v>13.2</v>
      </c>
      <c r="D17" s="6"/>
      <c r="E17" s="19">
        <f>E33*(A17/31)</f>
        <v>50.322580645161295</v>
      </c>
    </row>
    <row r="18" spans="1:5" ht="19" x14ac:dyDescent="0.25">
      <c r="A18" s="6">
        <v>16</v>
      </c>
      <c r="B18" s="6">
        <f>SUM(C3:C18)</f>
        <v>96.399999999999991</v>
      </c>
      <c r="C18" s="6">
        <v>3.8</v>
      </c>
      <c r="D18" s="6"/>
      <c r="E18" s="19">
        <f>E33*(A18/31)</f>
        <v>53.677419354838705</v>
      </c>
    </row>
    <row r="19" spans="1:5" ht="19" x14ac:dyDescent="0.25">
      <c r="A19" s="6">
        <v>17</v>
      </c>
      <c r="B19" s="6">
        <f>SUM(C3:C19)</f>
        <v>96.399999999999991</v>
      </c>
      <c r="C19" s="6">
        <v>0</v>
      </c>
      <c r="D19" s="6"/>
      <c r="E19" s="19">
        <f>E33*(A19/31)</f>
        <v>57.032258064516128</v>
      </c>
    </row>
    <row r="20" spans="1:5" ht="19" x14ac:dyDescent="0.25">
      <c r="A20" s="6">
        <v>18</v>
      </c>
      <c r="B20" s="6">
        <f>SUM(C3:C20)</f>
        <v>96.999999999999986</v>
      </c>
      <c r="C20" s="6">
        <v>0.6</v>
      </c>
      <c r="D20" s="6"/>
      <c r="E20" s="19">
        <f>E33*(A20/31)</f>
        <v>60.387096774193552</v>
      </c>
    </row>
    <row r="21" spans="1:5" ht="19" x14ac:dyDescent="0.25">
      <c r="A21" s="6">
        <v>19</v>
      </c>
      <c r="B21" s="6">
        <f>SUM(C3:C21)</f>
        <v>97.199999999999989</v>
      </c>
      <c r="C21" s="6">
        <v>0.2</v>
      </c>
      <c r="D21" s="6"/>
      <c r="E21" s="19">
        <f>E33*(A21/31)</f>
        <v>63.741935483870968</v>
      </c>
    </row>
    <row r="22" spans="1:5" ht="19" x14ac:dyDescent="0.25">
      <c r="A22" s="6">
        <v>20</v>
      </c>
      <c r="B22" s="6">
        <f>SUM(C3:C22)</f>
        <v>97.399999999999991</v>
      </c>
      <c r="C22" s="6">
        <v>0.2</v>
      </c>
      <c r="D22" s="6"/>
      <c r="E22" s="19">
        <f>E33*(A22/31)</f>
        <v>67.096774193548384</v>
      </c>
    </row>
    <row r="23" spans="1:5" ht="19" x14ac:dyDescent="0.25">
      <c r="A23" s="6">
        <v>21</v>
      </c>
      <c r="B23" s="6">
        <f>SUM(C3:C23)</f>
        <v>97.6</v>
      </c>
      <c r="C23" s="6">
        <v>0.2</v>
      </c>
      <c r="D23" s="6"/>
      <c r="E23" s="19">
        <f>E33*(A23/31)</f>
        <v>70.451612903225808</v>
      </c>
    </row>
    <row r="24" spans="1:5" ht="19" x14ac:dyDescent="0.25">
      <c r="A24" s="6">
        <v>22</v>
      </c>
      <c r="B24" s="6">
        <f>SUM(C3:C24)</f>
        <v>97.6</v>
      </c>
      <c r="C24" s="6">
        <v>0</v>
      </c>
      <c r="D24" s="6"/>
      <c r="E24" s="19">
        <f>E33*(A24/31)</f>
        <v>73.806451612903231</v>
      </c>
    </row>
    <row r="25" spans="1:5" ht="19" x14ac:dyDescent="0.25">
      <c r="A25" s="6">
        <v>23</v>
      </c>
      <c r="B25" s="6">
        <f>SUM(C3:C25)</f>
        <v>97.6</v>
      </c>
      <c r="C25" s="6">
        <v>0</v>
      </c>
      <c r="D25" s="6"/>
      <c r="E25" s="19">
        <f>E33*(A25/31)</f>
        <v>77.161290322580641</v>
      </c>
    </row>
    <row r="26" spans="1:5" ht="19" x14ac:dyDescent="0.25">
      <c r="A26" s="6">
        <v>24</v>
      </c>
      <c r="B26" s="6">
        <f>SUM(C3:C26)</f>
        <v>97.8</v>
      </c>
      <c r="C26" s="6">
        <v>0.2</v>
      </c>
      <c r="D26" s="6"/>
      <c r="E26" s="19">
        <f>E33*(A26/31)</f>
        <v>80.516129032258064</v>
      </c>
    </row>
    <row r="27" spans="1:5" ht="19" x14ac:dyDescent="0.25">
      <c r="A27" s="6">
        <v>25</v>
      </c>
      <c r="B27" s="6">
        <f>SUM(C3:C27)</f>
        <v>98</v>
      </c>
      <c r="C27" s="6">
        <v>0.2</v>
      </c>
      <c r="D27" s="6"/>
      <c r="E27" s="19">
        <f>E33*(A27/31)</f>
        <v>83.870967741935473</v>
      </c>
    </row>
    <row r="28" spans="1:5" ht="19" x14ac:dyDescent="0.25">
      <c r="A28" s="6">
        <v>26</v>
      </c>
      <c r="B28" s="6">
        <f>SUM(C3:C28)</f>
        <v>98</v>
      </c>
      <c r="C28" s="6">
        <v>0</v>
      </c>
      <c r="D28" s="6"/>
      <c r="E28" s="19">
        <f>E33*(A28/31)</f>
        <v>87.225806451612911</v>
      </c>
    </row>
    <row r="29" spans="1:5" ht="19" x14ac:dyDescent="0.25">
      <c r="A29" s="6">
        <v>27</v>
      </c>
      <c r="B29" s="6">
        <f>SUM(C3:C29)</f>
        <v>98</v>
      </c>
      <c r="C29" s="6">
        <v>0</v>
      </c>
      <c r="D29" s="6"/>
      <c r="E29" s="19">
        <f>E33*(A29/31)</f>
        <v>90.58064516129032</v>
      </c>
    </row>
    <row r="30" spans="1:5" ht="19" x14ac:dyDescent="0.25">
      <c r="A30" s="6">
        <v>28</v>
      </c>
      <c r="B30" s="6">
        <f>SUM(C3:C30)</f>
        <v>98</v>
      </c>
      <c r="C30" s="6">
        <v>0</v>
      </c>
      <c r="D30" s="6"/>
      <c r="E30" s="19">
        <f>E33*(A30/31)</f>
        <v>93.935483870967744</v>
      </c>
    </row>
    <row r="31" spans="1:5" ht="19" x14ac:dyDescent="0.25">
      <c r="A31" s="6">
        <v>29</v>
      </c>
      <c r="B31" s="6">
        <f>SUM(C3:C31)</f>
        <v>98.4</v>
      </c>
      <c r="C31" s="6">
        <v>0.4</v>
      </c>
      <c r="D31" s="6"/>
      <c r="E31" s="19">
        <f>E33*(A31/31)</f>
        <v>97.290322580645153</v>
      </c>
    </row>
    <row r="32" spans="1:5" ht="19" x14ac:dyDescent="0.25">
      <c r="A32" s="6">
        <v>30</v>
      </c>
      <c r="B32" s="6">
        <f>SUM(C3:C32)</f>
        <v>98.600000000000009</v>
      </c>
      <c r="C32" s="6">
        <v>0.2</v>
      </c>
      <c r="D32" s="6"/>
      <c r="E32" s="19">
        <f>E33*(A32/31)</f>
        <v>100.64516129032259</v>
      </c>
    </row>
    <row r="33" spans="1:5" ht="19" x14ac:dyDescent="0.25">
      <c r="A33" s="6">
        <v>31</v>
      </c>
      <c r="B33" s="6">
        <f>SUM(C3:C33)</f>
        <v>98.800000000000011</v>
      </c>
      <c r="C33" s="6">
        <v>0.2</v>
      </c>
      <c r="D33" s="6"/>
      <c r="E33" s="19">
        <v>104</v>
      </c>
    </row>
    <row r="34" spans="1:5" ht="19" x14ac:dyDescent="0.25">
      <c r="A34" s="6" t="s">
        <v>5</v>
      </c>
      <c r="B34" s="8"/>
      <c r="C34" s="8"/>
      <c r="D34" s="18"/>
      <c r="E34" s="18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3"/>
  <sheetViews>
    <sheetView topLeftCell="A20" workbookViewId="0">
      <selection activeCell="C3" sqref="C3:C33"/>
    </sheetView>
  </sheetViews>
  <sheetFormatPr baseColWidth="10" defaultRowHeight="16" x14ac:dyDescent="0.2"/>
  <sheetData>
    <row r="1" spans="1:5" ht="20" x14ac:dyDescent="0.2">
      <c r="A1" s="1" t="s">
        <v>31</v>
      </c>
    </row>
    <row r="2" spans="1:5" ht="18" x14ac:dyDescent="0.2">
      <c r="A2" s="3" t="s">
        <v>0</v>
      </c>
      <c r="B2" s="9" t="s">
        <v>1</v>
      </c>
      <c r="C2" s="9" t="s">
        <v>2</v>
      </c>
      <c r="D2" s="3" t="s">
        <v>3</v>
      </c>
      <c r="E2" s="5" t="s">
        <v>4</v>
      </c>
    </row>
    <row r="3" spans="1:5" ht="19" x14ac:dyDescent="0.25">
      <c r="A3" s="6">
        <v>1</v>
      </c>
      <c r="B3" s="6">
        <f>SUM(C3:C3)</f>
        <v>0</v>
      </c>
      <c r="C3" s="29">
        <v>0</v>
      </c>
      <c r="D3" s="6"/>
      <c r="E3" s="19">
        <f>E33*(A3/31)</f>
        <v>2.725806451612903</v>
      </c>
    </row>
    <row r="4" spans="1:5" ht="19" x14ac:dyDescent="0.25">
      <c r="A4" s="6">
        <v>2</v>
      </c>
      <c r="B4" s="6">
        <f>SUM(C3:C4)</f>
        <v>0.4</v>
      </c>
      <c r="C4" s="29">
        <v>0.4</v>
      </c>
      <c r="D4" s="6"/>
      <c r="E4" s="19">
        <f>E33*(A4/31)</f>
        <v>5.4516129032258061</v>
      </c>
    </row>
    <row r="5" spans="1:5" ht="19" x14ac:dyDescent="0.25">
      <c r="A5" s="6">
        <v>3</v>
      </c>
      <c r="B5" s="6">
        <f>SUM(C3:C5)</f>
        <v>1.6</v>
      </c>
      <c r="C5" s="29">
        <v>1.2</v>
      </c>
      <c r="D5" s="6"/>
      <c r="E5" s="19">
        <f>E33*(A5/31)</f>
        <v>8.17741935483871</v>
      </c>
    </row>
    <row r="6" spans="1:5" ht="19" x14ac:dyDescent="0.25">
      <c r="A6" s="6">
        <v>4</v>
      </c>
      <c r="B6" s="6">
        <f>SUM(C3:C6)</f>
        <v>1.6</v>
      </c>
      <c r="C6" s="29">
        <v>0</v>
      </c>
      <c r="D6" s="6"/>
      <c r="E6" s="19">
        <f>E33*(A6/31)</f>
        <v>10.903225806451612</v>
      </c>
    </row>
    <row r="7" spans="1:5" ht="19" x14ac:dyDescent="0.25">
      <c r="A7" s="6">
        <v>5</v>
      </c>
      <c r="B7" s="6">
        <f>SUM(C3:C7)</f>
        <v>1.6</v>
      </c>
      <c r="C7" s="29">
        <v>0</v>
      </c>
      <c r="D7" s="6"/>
      <c r="E7" s="19">
        <f>E33*(A7/31)</f>
        <v>13.629032258064516</v>
      </c>
    </row>
    <row r="8" spans="1:5" ht="19" x14ac:dyDescent="0.25">
      <c r="A8" s="6">
        <v>6</v>
      </c>
      <c r="B8" s="6">
        <f>SUM(C3:C8)</f>
        <v>1.8</v>
      </c>
      <c r="C8" s="29">
        <v>0.2</v>
      </c>
      <c r="D8" s="6"/>
      <c r="E8" s="19">
        <f>E33*(A8/31)</f>
        <v>16.35483870967742</v>
      </c>
    </row>
    <row r="9" spans="1:5" ht="19" x14ac:dyDescent="0.25">
      <c r="A9" s="6">
        <v>7</v>
      </c>
      <c r="B9" s="6">
        <f>SUM(C3:C9)</f>
        <v>2</v>
      </c>
      <c r="C9" s="29">
        <v>0.2</v>
      </c>
      <c r="D9" s="6"/>
      <c r="E9" s="19">
        <f>E33*(A9/31)</f>
        <v>19.08064516129032</v>
      </c>
    </row>
    <row r="10" spans="1:5" ht="19" x14ac:dyDescent="0.25">
      <c r="A10" s="6">
        <v>8</v>
      </c>
      <c r="B10" s="6">
        <f>SUM(C3:C10)</f>
        <v>2</v>
      </c>
      <c r="C10" s="29">
        <v>0</v>
      </c>
      <c r="D10" s="6"/>
      <c r="E10" s="19">
        <f>E33*(A10/31)</f>
        <v>21.806451612903224</v>
      </c>
    </row>
    <row r="11" spans="1:5" ht="19" x14ac:dyDescent="0.25">
      <c r="A11" s="6">
        <v>9</v>
      </c>
      <c r="B11" s="6">
        <f>SUM(C3:C11)</f>
        <v>2.2000000000000002</v>
      </c>
      <c r="C11" s="29">
        <v>0.2</v>
      </c>
      <c r="D11" s="6"/>
      <c r="E11" s="19">
        <f>E33*(A11/31)</f>
        <v>24.532258064516132</v>
      </c>
    </row>
    <row r="12" spans="1:5" ht="19" x14ac:dyDescent="0.25">
      <c r="A12" s="6">
        <v>10</v>
      </c>
      <c r="B12" s="6">
        <f>SUM(C3:C12)</f>
        <v>2.4000000000000004</v>
      </c>
      <c r="C12" s="29">
        <v>0.2</v>
      </c>
      <c r="D12" s="6"/>
      <c r="E12" s="19">
        <f>E33*(A12/31)</f>
        <v>27.258064516129032</v>
      </c>
    </row>
    <row r="13" spans="1:5" ht="19" x14ac:dyDescent="0.25">
      <c r="A13" s="6">
        <v>11</v>
      </c>
      <c r="B13" s="6">
        <f>SUM(C3:C13)</f>
        <v>4.4000000000000004</v>
      </c>
      <c r="C13" s="29">
        <v>2</v>
      </c>
      <c r="D13" s="6"/>
      <c r="E13" s="19">
        <f>E33*(A13/31)</f>
        <v>29.983870967741936</v>
      </c>
    </row>
    <row r="14" spans="1:5" ht="19" x14ac:dyDescent="0.25">
      <c r="A14" s="6">
        <v>12</v>
      </c>
      <c r="B14" s="6">
        <f>SUM(C3:C14)</f>
        <v>21</v>
      </c>
      <c r="C14" s="29">
        <v>16.600000000000001</v>
      </c>
      <c r="D14" s="6"/>
      <c r="E14" s="19">
        <f>E33*(A14/31)</f>
        <v>32.70967741935484</v>
      </c>
    </row>
    <row r="15" spans="1:5" ht="19" x14ac:dyDescent="0.25">
      <c r="A15" s="6">
        <v>13</v>
      </c>
      <c r="B15" s="6">
        <f>SUM(C3:C15)</f>
        <v>27.8</v>
      </c>
      <c r="C15" s="29">
        <v>6.8</v>
      </c>
      <c r="D15" s="6"/>
      <c r="E15" s="19">
        <f>E33*(A15/31)</f>
        <v>35.435483870967744</v>
      </c>
    </row>
    <row r="16" spans="1:5" ht="19" x14ac:dyDescent="0.25">
      <c r="A16" s="6">
        <v>14</v>
      </c>
      <c r="B16" s="6">
        <f>SUM(C3:C16)</f>
        <v>28.8</v>
      </c>
      <c r="C16" s="29">
        <v>1</v>
      </c>
      <c r="D16" s="6"/>
      <c r="E16" s="19">
        <f>E33*(A16/31)</f>
        <v>38.161290322580641</v>
      </c>
    </row>
    <row r="17" spans="1:5" ht="19" x14ac:dyDescent="0.25">
      <c r="A17" s="6">
        <v>15</v>
      </c>
      <c r="B17" s="6">
        <f>SUM(C3:C17)</f>
        <v>29</v>
      </c>
      <c r="C17" s="29">
        <v>0.2</v>
      </c>
      <c r="D17" s="6" t="s">
        <v>6</v>
      </c>
      <c r="E17" s="19">
        <f>E33*(A17/31)</f>
        <v>40.887096774193552</v>
      </c>
    </row>
    <row r="18" spans="1:5" ht="19" x14ac:dyDescent="0.25">
      <c r="A18" s="6">
        <v>16</v>
      </c>
      <c r="B18" s="6">
        <f>SUM(C3:C18)</f>
        <v>29</v>
      </c>
      <c r="C18" s="29">
        <v>0</v>
      </c>
      <c r="D18" s="6"/>
      <c r="E18" s="19">
        <f>E33*(A18/31)</f>
        <v>43.612903225806448</v>
      </c>
    </row>
    <row r="19" spans="1:5" ht="19" x14ac:dyDescent="0.25">
      <c r="A19" s="6">
        <v>17</v>
      </c>
      <c r="B19" s="6">
        <f>SUM(C3:C19)</f>
        <v>29</v>
      </c>
      <c r="C19" s="29">
        <v>0</v>
      </c>
      <c r="D19" s="6"/>
      <c r="E19" s="19">
        <f>E33*(A19/31)</f>
        <v>46.338709677419352</v>
      </c>
    </row>
    <row r="20" spans="1:5" ht="19" x14ac:dyDescent="0.25">
      <c r="A20" s="6">
        <v>18</v>
      </c>
      <c r="B20" s="6">
        <f>SUM(C3:C20)</f>
        <v>48.2</v>
      </c>
      <c r="C20" s="29">
        <v>19.2</v>
      </c>
      <c r="D20" s="6"/>
      <c r="E20" s="19">
        <f>E33*(A20/31)</f>
        <v>49.064516129032263</v>
      </c>
    </row>
    <row r="21" spans="1:5" ht="19" x14ac:dyDescent="0.25">
      <c r="A21" s="6">
        <v>19</v>
      </c>
      <c r="B21" s="6">
        <f>SUM(C3:C21)</f>
        <v>50.6</v>
      </c>
      <c r="C21" s="29">
        <v>2.4</v>
      </c>
      <c r="D21" s="6"/>
      <c r="E21" s="19">
        <f>E33*(A21/31)</f>
        <v>51.79032258064516</v>
      </c>
    </row>
    <row r="22" spans="1:5" ht="19" x14ac:dyDescent="0.25">
      <c r="A22" s="6">
        <v>20</v>
      </c>
      <c r="B22" s="6">
        <f>SUM(C3:C22)</f>
        <v>52.800000000000004</v>
      </c>
      <c r="C22" s="29">
        <v>2.2000000000000002</v>
      </c>
      <c r="D22" s="6"/>
      <c r="E22" s="19">
        <f>E33*(A22/31)</f>
        <v>54.516129032258064</v>
      </c>
    </row>
    <row r="23" spans="1:5" ht="19" x14ac:dyDescent="0.25">
      <c r="A23" s="6">
        <v>21</v>
      </c>
      <c r="B23" s="6">
        <f>SUM(C3:C23)</f>
        <v>54.400000000000006</v>
      </c>
      <c r="C23" s="29">
        <v>1.6</v>
      </c>
      <c r="D23" s="6"/>
      <c r="E23" s="19">
        <f>E33*(A23/31)</f>
        <v>57.241935483870961</v>
      </c>
    </row>
    <row r="24" spans="1:5" ht="19" x14ac:dyDescent="0.25">
      <c r="A24" s="6">
        <v>22</v>
      </c>
      <c r="B24" s="6">
        <f>SUM(C3:C24)</f>
        <v>55.600000000000009</v>
      </c>
      <c r="C24" s="29">
        <v>1.2</v>
      </c>
      <c r="D24" s="6"/>
      <c r="E24" s="19">
        <f>E33*(A24/31)</f>
        <v>59.967741935483872</v>
      </c>
    </row>
    <row r="25" spans="1:5" ht="19" x14ac:dyDescent="0.25">
      <c r="A25" s="6">
        <v>23</v>
      </c>
      <c r="B25" s="6">
        <f>SUM(C3:C25)</f>
        <v>76.800000000000011</v>
      </c>
      <c r="C25" s="29">
        <v>21.2</v>
      </c>
      <c r="D25" s="6"/>
      <c r="E25" s="19">
        <f>E33*(A25/31)</f>
        <v>62.693548387096776</v>
      </c>
    </row>
    <row r="26" spans="1:5" ht="19" x14ac:dyDescent="0.25">
      <c r="A26" s="6">
        <v>24</v>
      </c>
      <c r="B26" s="6">
        <f>SUM(C3:C26)</f>
        <v>89.000000000000014</v>
      </c>
      <c r="C26" s="29">
        <v>12.2</v>
      </c>
      <c r="D26" s="6"/>
      <c r="E26" s="19">
        <f>E33*(A26/31)</f>
        <v>65.41935483870968</v>
      </c>
    </row>
    <row r="27" spans="1:5" ht="19" x14ac:dyDescent="0.25">
      <c r="A27" s="6">
        <v>25</v>
      </c>
      <c r="B27" s="6">
        <f>SUM(C3:C27)</f>
        <v>92.200000000000017</v>
      </c>
      <c r="C27" s="29">
        <v>3.2</v>
      </c>
      <c r="D27" s="6"/>
      <c r="E27" s="19">
        <f>E33*(A27/31)</f>
        <v>68.145161290322577</v>
      </c>
    </row>
    <row r="28" spans="1:5" ht="19" x14ac:dyDescent="0.25">
      <c r="A28" s="6">
        <v>26</v>
      </c>
      <c r="B28" s="6">
        <f>SUM(C3:C28)</f>
        <v>94.800000000000011</v>
      </c>
      <c r="C28" s="29">
        <v>2.6</v>
      </c>
      <c r="D28" s="6"/>
      <c r="E28" s="19">
        <f>E33*(A28/31)</f>
        <v>70.870967741935488</v>
      </c>
    </row>
    <row r="29" spans="1:5" ht="19" x14ac:dyDescent="0.25">
      <c r="A29" s="6">
        <v>27</v>
      </c>
      <c r="B29" s="6">
        <f>SUM(C3:C29)</f>
        <v>99.4</v>
      </c>
      <c r="C29" s="29">
        <v>4.5999999999999996</v>
      </c>
      <c r="D29" s="6"/>
      <c r="E29" s="19">
        <f>E33*(A29/31)</f>
        <v>73.596774193548384</v>
      </c>
    </row>
    <row r="30" spans="1:5" ht="19" x14ac:dyDescent="0.25">
      <c r="A30" s="6">
        <v>28</v>
      </c>
      <c r="B30" s="6">
        <f>SUM(C3:C30)</f>
        <v>112.60000000000001</v>
      </c>
      <c r="C30" s="29">
        <v>13.2</v>
      </c>
      <c r="D30" s="6"/>
      <c r="E30" s="19">
        <f>E33*(A30/31)</f>
        <v>76.322580645161281</v>
      </c>
    </row>
    <row r="31" spans="1:5" ht="19" x14ac:dyDescent="0.25">
      <c r="A31" s="6">
        <v>29</v>
      </c>
      <c r="B31" s="6">
        <f>SUM(C3:C31)</f>
        <v>114.60000000000001</v>
      </c>
      <c r="C31" s="29">
        <v>2</v>
      </c>
      <c r="D31" s="6"/>
      <c r="E31" s="19">
        <f>E33*(A31/31)</f>
        <v>79.048387096774192</v>
      </c>
    </row>
    <row r="32" spans="1:5" ht="19" x14ac:dyDescent="0.25">
      <c r="A32" s="6">
        <v>30</v>
      </c>
      <c r="B32" s="6">
        <f>SUM(C3:C32)</f>
        <v>117.80000000000001</v>
      </c>
      <c r="C32" s="29">
        <v>3.2</v>
      </c>
      <c r="D32" s="6"/>
      <c r="E32" s="19">
        <f>E33*(A32/31)</f>
        <v>81.774193548387103</v>
      </c>
    </row>
    <row r="33" spans="1:5" ht="19" x14ac:dyDescent="0.25">
      <c r="A33" s="6">
        <v>31</v>
      </c>
      <c r="B33" s="6">
        <f>SUM(C3:C33)</f>
        <v>126.80000000000001</v>
      </c>
      <c r="C33" s="29">
        <v>9</v>
      </c>
      <c r="D33" s="6"/>
      <c r="E33" s="18">
        <v>84.5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"/>
  <sheetViews>
    <sheetView topLeftCell="A15" workbookViewId="0">
      <selection activeCell="G28" sqref="G28"/>
    </sheetView>
  </sheetViews>
  <sheetFormatPr baseColWidth="10" defaultRowHeight="16" x14ac:dyDescent="0.2"/>
  <sheetData>
    <row r="1" spans="1:5" ht="20" x14ac:dyDescent="0.2">
      <c r="A1" s="1" t="s">
        <v>32</v>
      </c>
    </row>
    <row r="2" spans="1:5" ht="18" x14ac:dyDescent="0.2">
      <c r="A2" s="3" t="s">
        <v>0</v>
      </c>
      <c r="B2" s="9" t="s">
        <v>1</v>
      </c>
      <c r="C2" s="9" t="s">
        <v>2</v>
      </c>
      <c r="D2" s="3" t="s">
        <v>3</v>
      </c>
      <c r="E2" s="5" t="s">
        <v>4</v>
      </c>
    </row>
    <row r="3" spans="1:5" ht="18" x14ac:dyDescent="0.2">
      <c r="A3" s="6">
        <v>1</v>
      </c>
      <c r="B3" s="6">
        <f>SUM(C3:C3)</f>
        <v>17</v>
      </c>
      <c r="C3" s="6">
        <v>17</v>
      </c>
      <c r="D3" s="6"/>
      <c r="E3" s="21">
        <v>2.8333333333333335</v>
      </c>
    </row>
    <row r="4" spans="1:5" ht="18" x14ac:dyDescent="0.2">
      <c r="A4" s="6">
        <v>2</v>
      </c>
      <c r="B4" s="6">
        <f>SUM(C3:C4)</f>
        <v>44.4</v>
      </c>
      <c r="C4" s="6">
        <v>27.4</v>
      </c>
      <c r="D4" s="6"/>
      <c r="E4" s="21">
        <v>5.666666666666667</v>
      </c>
    </row>
    <row r="5" spans="1:5" ht="18" x14ac:dyDescent="0.2">
      <c r="A5" s="6">
        <v>3</v>
      </c>
      <c r="B5" s="6">
        <f>SUM(C3:C5)</f>
        <v>45.4</v>
      </c>
      <c r="C5" s="6">
        <v>1</v>
      </c>
      <c r="D5" s="6"/>
      <c r="E5" s="21">
        <v>8.5</v>
      </c>
    </row>
    <row r="6" spans="1:5" ht="18" x14ac:dyDescent="0.2">
      <c r="A6" s="6">
        <v>4</v>
      </c>
      <c r="B6" s="6">
        <f>SUM(C3:C6)</f>
        <v>59.2</v>
      </c>
      <c r="C6" s="6">
        <v>13.8</v>
      </c>
      <c r="D6" s="6"/>
      <c r="E6" s="21">
        <v>11.333333333333334</v>
      </c>
    </row>
    <row r="7" spans="1:5" ht="18" x14ac:dyDescent="0.2">
      <c r="A7" s="6">
        <v>5</v>
      </c>
      <c r="B7" s="6">
        <f>SUM(C3:C7)</f>
        <v>60.800000000000004</v>
      </c>
      <c r="C7" s="6">
        <v>1.6</v>
      </c>
      <c r="D7" s="6"/>
      <c r="E7" s="21">
        <v>14.166666666666666</v>
      </c>
    </row>
    <row r="8" spans="1:5" ht="18" x14ac:dyDescent="0.2">
      <c r="A8" s="6">
        <v>6</v>
      </c>
      <c r="B8" s="6">
        <f>SUM(C3:C8)</f>
        <v>64.400000000000006</v>
      </c>
      <c r="C8" s="6">
        <v>3.6</v>
      </c>
      <c r="D8" s="6"/>
      <c r="E8" s="21">
        <v>17</v>
      </c>
    </row>
    <row r="9" spans="1:5" ht="18" x14ac:dyDescent="0.2">
      <c r="A9" s="6">
        <v>7</v>
      </c>
      <c r="B9" s="6">
        <f>SUM(C3:C9)</f>
        <v>66.2</v>
      </c>
      <c r="C9" s="6">
        <v>1.8</v>
      </c>
      <c r="D9" s="6"/>
      <c r="E9" s="21">
        <v>19.833333333333332</v>
      </c>
    </row>
    <row r="10" spans="1:5" ht="18" x14ac:dyDescent="0.2">
      <c r="A10" s="6">
        <v>8</v>
      </c>
      <c r="B10" s="6">
        <f>SUM(C3:C10)</f>
        <v>69.400000000000006</v>
      </c>
      <c r="C10" s="6">
        <v>3.2</v>
      </c>
      <c r="D10" s="6"/>
      <c r="E10" s="21">
        <v>22.666666666666668</v>
      </c>
    </row>
    <row r="11" spans="1:5" ht="18" x14ac:dyDescent="0.2">
      <c r="A11" s="6">
        <v>9</v>
      </c>
      <c r="B11" s="6">
        <f>SUM(C3:C11)</f>
        <v>71</v>
      </c>
      <c r="C11" s="6">
        <v>1.6</v>
      </c>
      <c r="D11" s="6"/>
      <c r="E11" s="21">
        <v>25.5</v>
      </c>
    </row>
    <row r="12" spans="1:5" ht="18" x14ac:dyDescent="0.2">
      <c r="A12" s="6">
        <v>10</v>
      </c>
      <c r="B12" s="6">
        <f>SUM(C3:C12)</f>
        <v>75.8</v>
      </c>
      <c r="C12" s="6">
        <v>4.8</v>
      </c>
      <c r="D12" s="6"/>
      <c r="E12" s="21">
        <v>28.333333333333332</v>
      </c>
    </row>
    <row r="13" spans="1:5" ht="18" x14ac:dyDescent="0.2">
      <c r="A13" s="6">
        <v>11</v>
      </c>
      <c r="B13" s="6">
        <f>SUM(C3:C13)</f>
        <v>77.8</v>
      </c>
      <c r="C13" s="6">
        <v>2</v>
      </c>
      <c r="D13" s="6"/>
      <c r="E13" s="21">
        <v>31.166666666666664</v>
      </c>
    </row>
    <row r="14" spans="1:5" ht="18" x14ac:dyDescent="0.2">
      <c r="A14" s="6">
        <v>12</v>
      </c>
      <c r="B14" s="6">
        <f>SUM(C3:C14)</f>
        <v>84.8</v>
      </c>
      <c r="C14" s="6">
        <v>7</v>
      </c>
      <c r="D14" s="6"/>
      <c r="E14" s="21">
        <v>34</v>
      </c>
    </row>
    <row r="15" spans="1:5" ht="18" x14ac:dyDescent="0.2">
      <c r="A15" s="6">
        <v>13</v>
      </c>
      <c r="B15" s="6">
        <f>SUM(C3:C15)</f>
        <v>91.399999999999991</v>
      </c>
      <c r="C15" s="6">
        <v>6.6</v>
      </c>
      <c r="D15" s="6"/>
      <c r="E15" s="21">
        <v>36.833333333333336</v>
      </c>
    </row>
    <row r="16" spans="1:5" ht="18" x14ac:dyDescent="0.2">
      <c r="A16" s="6">
        <v>14</v>
      </c>
      <c r="B16" s="6">
        <f>SUM(C3:C16)</f>
        <v>97.199999999999989</v>
      </c>
      <c r="C16" s="6">
        <v>5.8</v>
      </c>
      <c r="D16" s="6"/>
      <c r="E16" s="21">
        <v>39.666666666666664</v>
      </c>
    </row>
    <row r="17" spans="1:5" ht="18" x14ac:dyDescent="0.2">
      <c r="A17" s="6">
        <v>15</v>
      </c>
      <c r="B17" s="6">
        <f>SUM(C3:C17)</f>
        <v>97.399999999999991</v>
      </c>
      <c r="C17" s="6">
        <v>0.2</v>
      </c>
      <c r="D17" s="6"/>
      <c r="E17" s="21">
        <v>42.5</v>
      </c>
    </row>
    <row r="18" spans="1:5" ht="18" x14ac:dyDescent="0.2">
      <c r="A18" s="6">
        <v>16</v>
      </c>
      <c r="B18" s="6">
        <f>SUM(C3:C18)</f>
        <v>107.6</v>
      </c>
      <c r="C18" s="6">
        <v>10.199999999999999</v>
      </c>
      <c r="D18" s="6"/>
      <c r="E18" s="21">
        <v>45.333333333333336</v>
      </c>
    </row>
    <row r="19" spans="1:5" ht="18" x14ac:dyDescent="0.2">
      <c r="A19" s="6">
        <v>17</v>
      </c>
      <c r="B19" s="6">
        <f>SUM(C3:C19)</f>
        <v>113</v>
      </c>
      <c r="C19" s="6">
        <v>5.4</v>
      </c>
      <c r="D19" s="6"/>
      <c r="E19" s="21">
        <v>48.166666666666664</v>
      </c>
    </row>
    <row r="20" spans="1:5" ht="18" x14ac:dyDescent="0.2">
      <c r="A20" s="6">
        <v>18</v>
      </c>
      <c r="B20" s="6">
        <f>SUM(C3:C20)</f>
        <v>114.4</v>
      </c>
      <c r="C20" s="6">
        <v>1.4</v>
      </c>
      <c r="D20" s="6"/>
      <c r="E20" s="21">
        <v>51</v>
      </c>
    </row>
    <row r="21" spans="1:5" ht="18" x14ac:dyDescent="0.2">
      <c r="A21" s="6">
        <v>19</v>
      </c>
      <c r="B21" s="6">
        <f>SUM(C3:C21)</f>
        <v>114.60000000000001</v>
      </c>
      <c r="C21" s="23">
        <v>0.2</v>
      </c>
      <c r="D21" s="6"/>
      <c r="E21" s="21">
        <v>53.833333333333329</v>
      </c>
    </row>
    <row r="22" spans="1:5" ht="18" x14ac:dyDescent="0.2">
      <c r="A22" s="6">
        <v>20</v>
      </c>
      <c r="B22" s="6">
        <f>SUM(C3:C22)</f>
        <v>117.60000000000001</v>
      </c>
      <c r="C22" s="6">
        <v>3</v>
      </c>
      <c r="D22" s="6"/>
      <c r="E22" s="21">
        <v>56.666666666666664</v>
      </c>
    </row>
    <row r="23" spans="1:5" ht="18" x14ac:dyDescent="0.2">
      <c r="A23" s="6">
        <v>21</v>
      </c>
      <c r="B23" s="6">
        <f>SUM(C3:C23)</f>
        <v>117.80000000000001</v>
      </c>
      <c r="C23" s="6">
        <v>0.2</v>
      </c>
      <c r="D23" s="6"/>
      <c r="E23" s="21">
        <v>59.499999999999993</v>
      </c>
    </row>
    <row r="24" spans="1:5" ht="18" x14ac:dyDescent="0.2">
      <c r="A24" s="6">
        <v>22</v>
      </c>
      <c r="B24" s="6">
        <f>SUM(C3:C24)</f>
        <v>118.00000000000001</v>
      </c>
      <c r="C24" s="6">
        <v>0.2</v>
      </c>
      <c r="D24" s="6"/>
      <c r="E24" s="21">
        <v>62.333333333333329</v>
      </c>
    </row>
    <row r="25" spans="1:5" ht="18" x14ac:dyDescent="0.2">
      <c r="A25" s="6">
        <v>23</v>
      </c>
      <c r="B25" s="6">
        <f>SUM(C3:C25)</f>
        <v>118.00000000000001</v>
      </c>
      <c r="C25" s="6">
        <v>0</v>
      </c>
      <c r="D25" s="6"/>
      <c r="E25" s="21">
        <v>65.166666666666671</v>
      </c>
    </row>
    <row r="26" spans="1:5" ht="18" x14ac:dyDescent="0.2">
      <c r="A26" s="6">
        <v>24</v>
      </c>
      <c r="B26" s="6">
        <f>SUM(C3:C26)</f>
        <v>118.00000000000001</v>
      </c>
      <c r="C26" s="6">
        <v>0</v>
      </c>
      <c r="D26" s="6"/>
      <c r="E26" s="21">
        <v>68</v>
      </c>
    </row>
    <row r="27" spans="1:5" ht="18" x14ac:dyDescent="0.2">
      <c r="A27" s="6">
        <v>25</v>
      </c>
      <c r="B27" s="6">
        <f>SUM(C3:C27)</f>
        <v>118.20000000000002</v>
      </c>
      <c r="C27" s="6">
        <v>0.2</v>
      </c>
      <c r="D27" s="6"/>
      <c r="E27" s="21">
        <v>70.833333333333343</v>
      </c>
    </row>
    <row r="28" spans="1:5" ht="18" x14ac:dyDescent="0.2">
      <c r="A28" s="6">
        <v>26</v>
      </c>
      <c r="B28" s="6">
        <f>SUM(C3:C28)</f>
        <v>119.60000000000002</v>
      </c>
      <c r="C28" s="6">
        <v>1.4</v>
      </c>
      <c r="D28" s="6"/>
      <c r="E28" s="21">
        <v>73.666666666666671</v>
      </c>
    </row>
    <row r="29" spans="1:5" ht="18" x14ac:dyDescent="0.2">
      <c r="A29" s="6">
        <v>27</v>
      </c>
      <c r="B29" s="6">
        <f>SUM(C3:C29)</f>
        <v>122.80000000000003</v>
      </c>
      <c r="C29" s="6">
        <v>3.2</v>
      </c>
      <c r="D29" s="6"/>
      <c r="E29" s="21">
        <v>76.5</v>
      </c>
    </row>
    <row r="30" spans="1:5" ht="18" x14ac:dyDescent="0.2">
      <c r="A30" s="6">
        <v>28</v>
      </c>
      <c r="B30" s="6">
        <f>SUM(C3:C30)</f>
        <v>122.80000000000003</v>
      </c>
      <c r="C30" s="6">
        <v>0</v>
      </c>
      <c r="D30" s="6"/>
      <c r="E30" s="21">
        <v>79.333333333333329</v>
      </c>
    </row>
    <row r="31" spans="1:5" ht="18" x14ac:dyDescent="0.2">
      <c r="A31" s="6">
        <v>29</v>
      </c>
      <c r="B31" s="6">
        <f>SUM(C3:C31)</f>
        <v>123.00000000000003</v>
      </c>
      <c r="C31" s="6">
        <v>0.2</v>
      </c>
      <c r="D31" s="6"/>
      <c r="E31" s="21">
        <v>82.166666666666671</v>
      </c>
    </row>
    <row r="32" spans="1:5" ht="18" x14ac:dyDescent="0.2">
      <c r="A32" s="6">
        <v>30</v>
      </c>
      <c r="B32" s="6">
        <f>SUM(C3:C32)</f>
        <v>123.40000000000003</v>
      </c>
      <c r="C32" s="6">
        <v>0.4</v>
      </c>
      <c r="D32" s="6"/>
      <c r="E32" s="21">
        <v>85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3"/>
  <sheetViews>
    <sheetView topLeftCell="A21" workbookViewId="0">
      <selection activeCell="D13" sqref="D13"/>
    </sheetView>
  </sheetViews>
  <sheetFormatPr baseColWidth="10" defaultRowHeight="16" x14ac:dyDescent="0.2"/>
  <cols>
    <col min="4" max="4" width="37" customWidth="1"/>
  </cols>
  <sheetData>
    <row r="1" spans="1:5" ht="20" x14ac:dyDescent="0.2">
      <c r="A1" s="1" t="s">
        <v>33</v>
      </c>
    </row>
    <row r="2" spans="1:5" ht="18" x14ac:dyDescent="0.2">
      <c r="A2" s="3" t="s">
        <v>0</v>
      </c>
      <c r="B2" s="9" t="s">
        <v>1</v>
      </c>
      <c r="C2" s="9" t="s">
        <v>2</v>
      </c>
      <c r="D2" s="3" t="s">
        <v>3</v>
      </c>
      <c r="E2" s="5" t="s">
        <v>4</v>
      </c>
    </row>
    <row r="3" spans="1:5" ht="19" x14ac:dyDescent="0.25">
      <c r="A3" s="6">
        <v>1</v>
      </c>
      <c r="B3" s="6">
        <f>SUM(C3:C3)</f>
        <v>0</v>
      </c>
      <c r="C3" s="21">
        <v>0</v>
      </c>
      <c r="D3" s="24"/>
      <c r="E3" s="19">
        <f>E33*(A3/30)</f>
        <v>3.3333333333333335</v>
      </c>
    </row>
    <row r="4" spans="1:5" ht="19" x14ac:dyDescent="0.25">
      <c r="A4" s="6">
        <v>2</v>
      </c>
      <c r="B4" s="6">
        <f>SUM(C3:C4)</f>
        <v>0.8</v>
      </c>
      <c r="C4" s="21">
        <v>0.8</v>
      </c>
      <c r="D4" s="24"/>
      <c r="E4" s="19">
        <f>E33*(A4/30)</f>
        <v>6.666666666666667</v>
      </c>
    </row>
    <row r="5" spans="1:5" ht="19" x14ac:dyDescent="0.25">
      <c r="A5" s="6">
        <v>3</v>
      </c>
      <c r="B5" s="6">
        <f>SUM(C3:C5)</f>
        <v>19.2</v>
      </c>
      <c r="C5" s="21">
        <v>18.399999999999999</v>
      </c>
      <c r="D5" s="24"/>
      <c r="E5" s="19">
        <f>E33*(A5/30)</f>
        <v>10</v>
      </c>
    </row>
    <row r="6" spans="1:5" ht="19" x14ac:dyDescent="0.25">
      <c r="A6" s="6">
        <v>4</v>
      </c>
      <c r="B6" s="6">
        <f>SUM(C3:C6)</f>
        <v>42.4</v>
      </c>
      <c r="C6" s="21">
        <v>23.2</v>
      </c>
      <c r="D6" s="24"/>
      <c r="E6" s="19">
        <f>E33*(A6/30)</f>
        <v>13.333333333333334</v>
      </c>
    </row>
    <row r="7" spans="1:5" ht="19" x14ac:dyDescent="0.25">
      <c r="A7" s="6">
        <v>5</v>
      </c>
      <c r="B7" s="6">
        <f>SUM(C3:C7)</f>
        <v>42.4</v>
      </c>
      <c r="C7" s="21">
        <v>0</v>
      </c>
      <c r="D7" s="24"/>
      <c r="E7" s="19">
        <f>E33*(A7/30)</f>
        <v>16.666666666666664</v>
      </c>
    </row>
    <row r="8" spans="1:5" ht="19" x14ac:dyDescent="0.25">
      <c r="A8" s="6">
        <v>6</v>
      </c>
      <c r="B8" s="6">
        <f>SUM(C3:C8)</f>
        <v>48.199999999999996</v>
      </c>
      <c r="C8" s="21">
        <v>5.8</v>
      </c>
      <c r="D8" s="24"/>
      <c r="E8" s="19">
        <f>E33*(A8/30)</f>
        <v>20</v>
      </c>
    </row>
    <row r="9" spans="1:5" ht="19" x14ac:dyDescent="0.25">
      <c r="A9" s="6">
        <v>7</v>
      </c>
      <c r="B9" s="6">
        <f>SUM(C3:C9)</f>
        <v>66.199999999999989</v>
      </c>
      <c r="C9" s="21">
        <v>18</v>
      </c>
      <c r="D9" s="24"/>
      <c r="E9" s="19">
        <f>E33*(A9/30)</f>
        <v>23.333333333333332</v>
      </c>
    </row>
    <row r="10" spans="1:5" ht="19" x14ac:dyDescent="0.25">
      <c r="A10" s="6">
        <v>8</v>
      </c>
      <c r="B10" s="6">
        <f>SUM(C3:C10)</f>
        <v>66.599999999999994</v>
      </c>
      <c r="C10" s="21">
        <v>0.4</v>
      </c>
      <c r="D10" s="24"/>
      <c r="E10" s="19">
        <f>E33*(A10/30)</f>
        <v>26.666666666666668</v>
      </c>
    </row>
    <row r="11" spans="1:5" ht="19" x14ac:dyDescent="0.25">
      <c r="A11" s="6">
        <v>9</v>
      </c>
      <c r="B11" s="6">
        <f>SUM(C3:C11)</f>
        <v>80.399999999999991</v>
      </c>
      <c r="C11" s="21">
        <v>13.8</v>
      </c>
      <c r="D11" s="24"/>
      <c r="E11" s="19">
        <f>E33*(A11/30)</f>
        <v>30</v>
      </c>
    </row>
    <row r="12" spans="1:5" ht="19" x14ac:dyDescent="0.25">
      <c r="A12" s="6">
        <v>10</v>
      </c>
      <c r="B12" s="6">
        <f>SUM(C3:C12)</f>
        <v>83.999999999999986</v>
      </c>
      <c r="C12" s="21">
        <v>3.6</v>
      </c>
      <c r="D12" s="24"/>
      <c r="E12" s="19">
        <f>E33*(A12/30)</f>
        <v>33.333333333333329</v>
      </c>
    </row>
    <row r="13" spans="1:5" ht="19" x14ac:dyDescent="0.25">
      <c r="A13" s="6">
        <v>11</v>
      </c>
      <c r="B13" s="6">
        <f>SUM(C3:C13)</f>
        <v>84.59999999999998</v>
      </c>
      <c r="C13" s="21">
        <v>0.6</v>
      </c>
      <c r="D13" s="24"/>
      <c r="E13" s="19">
        <f>E33*(A13/30)</f>
        <v>36.666666666666664</v>
      </c>
    </row>
    <row r="14" spans="1:5" ht="19" x14ac:dyDescent="0.25">
      <c r="A14" s="6">
        <v>12</v>
      </c>
      <c r="B14" s="6">
        <f>SUM(C3:C14)</f>
        <v>97.999999999999986</v>
      </c>
      <c r="C14" s="21">
        <v>13.4</v>
      </c>
      <c r="D14" s="11"/>
      <c r="E14" s="19">
        <f>E33*(A14/30)</f>
        <v>40</v>
      </c>
    </row>
    <row r="15" spans="1:5" ht="19" x14ac:dyDescent="0.25">
      <c r="A15" s="6">
        <v>13</v>
      </c>
      <c r="B15" s="6">
        <f>SUM(C3:C15)</f>
        <v>97.999999999999986</v>
      </c>
      <c r="C15" s="21">
        <v>0</v>
      </c>
      <c r="D15" s="24"/>
      <c r="E15" s="19">
        <f>E33*(A15/30)</f>
        <v>43.333333333333336</v>
      </c>
    </row>
    <row r="16" spans="1:5" ht="19" x14ac:dyDescent="0.25">
      <c r="A16" s="6">
        <v>14</v>
      </c>
      <c r="B16" s="6">
        <f>SUM(C3:C16)</f>
        <v>97.999999999999986</v>
      </c>
      <c r="C16" s="21">
        <v>0</v>
      </c>
      <c r="D16" s="6"/>
      <c r="E16" s="19">
        <f>E33*(A16/30)</f>
        <v>46.666666666666664</v>
      </c>
    </row>
    <row r="17" spans="1:5" ht="19" x14ac:dyDescent="0.25">
      <c r="A17" s="6">
        <v>15</v>
      </c>
      <c r="B17" s="6">
        <f>SUM(C3:C17)</f>
        <v>97.999999999999986</v>
      </c>
      <c r="C17" s="21">
        <v>0</v>
      </c>
      <c r="D17" s="6"/>
      <c r="E17" s="19">
        <f>E33*(A17/30)</f>
        <v>50</v>
      </c>
    </row>
    <row r="18" spans="1:5" ht="19" x14ac:dyDescent="0.25">
      <c r="A18" s="6">
        <v>16</v>
      </c>
      <c r="B18" s="6">
        <f>SUM(C3:C18)</f>
        <v>98.199999999999989</v>
      </c>
      <c r="C18" s="21">
        <v>0.2</v>
      </c>
      <c r="D18" s="6"/>
      <c r="E18" s="19">
        <f>E33*(A18/30)</f>
        <v>53.333333333333336</v>
      </c>
    </row>
    <row r="19" spans="1:5" ht="19" x14ac:dyDescent="0.25">
      <c r="A19" s="6">
        <v>17</v>
      </c>
      <c r="B19" s="6">
        <f>SUM(C3:C19)</f>
        <v>98.199999999999989</v>
      </c>
      <c r="C19" s="21">
        <v>0</v>
      </c>
      <c r="D19" s="6"/>
      <c r="E19" s="19">
        <f>E33*(A19/30)</f>
        <v>56.666666666666664</v>
      </c>
    </row>
    <row r="20" spans="1:5" ht="19" x14ac:dyDescent="0.25">
      <c r="A20" s="6">
        <v>18</v>
      </c>
      <c r="B20" s="6">
        <f>SUM(C3:C20)</f>
        <v>98.399999999999991</v>
      </c>
      <c r="C20" s="21">
        <v>0.2</v>
      </c>
      <c r="D20" s="6"/>
      <c r="E20" s="19">
        <f>E33*(A20/30)</f>
        <v>60</v>
      </c>
    </row>
    <row r="21" spans="1:5" ht="19" x14ac:dyDescent="0.25">
      <c r="A21" s="6">
        <v>19</v>
      </c>
      <c r="B21" s="6">
        <f>SUM(C3:C21)</f>
        <v>106.8</v>
      </c>
      <c r="C21" s="21">
        <v>8.4</v>
      </c>
      <c r="D21" s="6"/>
      <c r="E21" s="19">
        <f>E33*(A21/30)</f>
        <v>63.333333333333329</v>
      </c>
    </row>
    <row r="22" spans="1:5" ht="19" x14ac:dyDescent="0.25">
      <c r="A22" s="6">
        <v>20</v>
      </c>
      <c r="B22" s="6">
        <f>SUM(C3:C22)</f>
        <v>107.2</v>
      </c>
      <c r="C22" s="21">
        <v>0.4</v>
      </c>
      <c r="D22" s="6"/>
      <c r="E22" s="19">
        <f>E33*(A22/30)</f>
        <v>66.666666666666657</v>
      </c>
    </row>
    <row r="23" spans="1:5" ht="19" x14ac:dyDescent="0.25">
      <c r="A23" s="6">
        <v>21</v>
      </c>
      <c r="B23" s="6">
        <f>SUM(C3:C23)</f>
        <v>107.4</v>
      </c>
      <c r="C23" s="21">
        <v>0.2</v>
      </c>
      <c r="D23" s="6"/>
      <c r="E23" s="19">
        <f>E33*(A23/30)</f>
        <v>70</v>
      </c>
    </row>
    <row r="24" spans="1:5" ht="19" x14ac:dyDescent="0.25">
      <c r="A24" s="6">
        <v>22</v>
      </c>
      <c r="B24" s="6">
        <f>SUM(C3:C24)</f>
        <v>107.80000000000001</v>
      </c>
      <c r="C24" s="21">
        <v>0.4</v>
      </c>
      <c r="D24" s="6"/>
      <c r="E24" s="19">
        <f>E33*(A24/30)</f>
        <v>73.333333333333329</v>
      </c>
    </row>
    <row r="25" spans="1:5" ht="19" x14ac:dyDescent="0.25">
      <c r="A25" s="6">
        <v>23</v>
      </c>
      <c r="B25" s="6">
        <f>SUM(C3:C25)</f>
        <v>107.80000000000001</v>
      </c>
      <c r="C25" s="21">
        <v>0</v>
      </c>
      <c r="D25" s="6"/>
      <c r="E25" s="19">
        <f>E33*(A25/30)</f>
        <v>76.666666666666671</v>
      </c>
    </row>
    <row r="26" spans="1:5" ht="19" x14ac:dyDescent="0.25">
      <c r="A26" s="6">
        <v>24</v>
      </c>
      <c r="B26" s="6">
        <f>SUM(C3:C26)</f>
        <v>109.20000000000002</v>
      </c>
      <c r="C26" s="21">
        <v>1.4</v>
      </c>
      <c r="D26" s="6"/>
      <c r="E26" s="19">
        <f>E33*(A26/30)</f>
        <v>80</v>
      </c>
    </row>
    <row r="27" spans="1:5" ht="19" x14ac:dyDescent="0.25">
      <c r="A27" s="6">
        <v>25</v>
      </c>
      <c r="B27" s="6">
        <f>SUM(C3:C27)</f>
        <v>115.40000000000002</v>
      </c>
      <c r="C27" s="21">
        <v>6.2</v>
      </c>
      <c r="D27" s="6"/>
      <c r="E27" s="19">
        <f>E33*(A27/30)</f>
        <v>83.333333333333343</v>
      </c>
    </row>
    <row r="28" spans="1:5" ht="19" x14ac:dyDescent="0.25">
      <c r="A28" s="6">
        <v>26</v>
      </c>
      <c r="B28" s="6">
        <f>SUM(C3:C28)</f>
        <v>117.00000000000001</v>
      </c>
      <c r="C28" s="21">
        <v>1.6</v>
      </c>
      <c r="D28" s="6"/>
      <c r="E28" s="19">
        <f>E33*(A28/30)</f>
        <v>86.666666666666671</v>
      </c>
    </row>
    <row r="29" spans="1:5" ht="19" x14ac:dyDescent="0.25">
      <c r="A29" s="6">
        <v>27</v>
      </c>
      <c r="B29" s="6">
        <f>SUM(C3:C29)</f>
        <v>129</v>
      </c>
      <c r="C29" s="21">
        <v>12</v>
      </c>
      <c r="D29" s="6"/>
      <c r="E29" s="19">
        <f>E33*(A29/30)</f>
        <v>90</v>
      </c>
    </row>
    <row r="30" spans="1:5" ht="19" x14ac:dyDescent="0.25">
      <c r="A30" s="6">
        <v>28</v>
      </c>
      <c r="B30" s="6">
        <f>SUM(C3:C30)</f>
        <v>130.6</v>
      </c>
      <c r="C30" s="21">
        <v>1.6</v>
      </c>
      <c r="D30" s="6"/>
      <c r="E30" s="19">
        <f>E33*(A30/30)</f>
        <v>93.333333333333329</v>
      </c>
    </row>
    <row r="31" spans="1:5" ht="19" x14ac:dyDescent="0.25">
      <c r="A31" s="6">
        <v>29</v>
      </c>
      <c r="B31" s="6">
        <f>SUM(C3:C31)</f>
        <v>134.79999999999998</v>
      </c>
      <c r="C31" s="21">
        <v>4.2</v>
      </c>
      <c r="D31" s="6"/>
      <c r="E31" s="19">
        <f>E33*(A31/30)</f>
        <v>96.666666666666671</v>
      </c>
    </row>
    <row r="32" spans="1:5" ht="19" x14ac:dyDescent="0.25">
      <c r="A32" s="6">
        <v>30</v>
      </c>
      <c r="B32" s="6">
        <f>SUM(C3:C32)</f>
        <v>144.19999999999999</v>
      </c>
      <c r="C32" s="21">
        <v>9.4</v>
      </c>
      <c r="D32" s="6"/>
      <c r="E32" s="19">
        <f>E33*(A32/30)</f>
        <v>100</v>
      </c>
    </row>
    <row r="33" spans="1:5" ht="19" x14ac:dyDescent="0.25">
      <c r="A33" s="6">
        <v>31</v>
      </c>
      <c r="B33" s="6">
        <f>SUM(C3:C33)</f>
        <v>161.39999999999998</v>
      </c>
      <c r="C33" s="22">
        <v>17.2</v>
      </c>
      <c r="D33" s="6"/>
      <c r="E33" s="18">
        <v>100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16"/>
  <sheetViews>
    <sheetView tabSelected="1" zoomScale="99" workbookViewId="0">
      <selection activeCell="B17" sqref="B17"/>
    </sheetView>
  </sheetViews>
  <sheetFormatPr baseColWidth="10" defaultRowHeight="16" x14ac:dyDescent="0.2"/>
  <cols>
    <col min="4" max="4" width="10.83203125" style="2"/>
  </cols>
  <sheetData>
    <row r="1" spans="1:4" x14ac:dyDescent="0.2">
      <c r="A1" s="5"/>
      <c r="B1" s="14" t="s">
        <v>7</v>
      </c>
      <c r="C1" s="5" t="s">
        <v>8</v>
      </c>
      <c r="D1" s="14" t="s">
        <v>9</v>
      </c>
    </row>
    <row r="2" spans="1:4" x14ac:dyDescent="0.2">
      <c r="A2" s="15" t="s">
        <v>34</v>
      </c>
      <c r="B2" s="14">
        <f>SUM(B5:B16 )</f>
        <v>1127.3000000000002</v>
      </c>
      <c r="C2" s="16">
        <f>SUM(C5:C16)</f>
        <v>879.74137931034488</v>
      </c>
      <c r="D2" s="16">
        <f>+B2-C2</f>
        <v>247.5586206896553</v>
      </c>
    </row>
    <row r="3" spans="1:4" x14ac:dyDescent="0.2">
      <c r="A3" s="5"/>
      <c r="B3" s="14"/>
      <c r="C3" s="7"/>
      <c r="D3" s="14"/>
    </row>
    <row r="4" spans="1:4" x14ac:dyDescent="0.2">
      <c r="A4" s="5"/>
      <c r="B4" s="14"/>
      <c r="C4" s="7"/>
      <c r="D4" s="14"/>
    </row>
    <row r="5" spans="1:4" x14ac:dyDescent="0.2">
      <c r="A5" s="5" t="s">
        <v>10</v>
      </c>
      <c r="B5" s="14">
        <f>Jan!$B$33</f>
        <v>98.800000000000011</v>
      </c>
      <c r="C5" s="16">
        <f>Jan!$E$33</f>
        <v>104</v>
      </c>
      <c r="D5" s="16">
        <f t="shared" ref="D5:D16" si="0">+B5-C5</f>
        <v>-5.1999999999999886</v>
      </c>
    </row>
    <row r="6" spans="1:4" x14ac:dyDescent="0.2">
      <c r="A6" s="5" t="s">
        <v>11</v>
      </c>
      <c r="B6" s="14">
        <f>Feb!$B$30</f>
        <v>10.4</v>
      </c>
      <c r="C6" s="16">
        <f>Feb!$E$30</f>
        <v>77.241379310344826</v>
      </c>
      <c r="D6" s="16">
        <f t="shared" si="0"/>
        <v>-66.84137931034482</v>
      </c>
    </row>
    <row r="7" spans="1:4" x14ac:dyDescent="0.2">
      <c r="A7" s="5" t="s">
        <v>12</v>
      </c>
      <c r="B7" s="14">
        <f>Mar!$B$33</f>
        <v>131.6</v>
      </c>
      <c r="C7" s="16">
        <f>Mar!$D$33</f>
        <v>73</v>
      </c>
      <c r="D7" s="16">
        <f t="shared" si="0"/>
        <v>58.599999999999994</v>
      </c>
    </row>
    <row r="8" spans="1:4" x14ac:dyDescent="0.2">
      <c r="A8" s="5" t="s">
        <v>13</v>
      </c>
      <c r="B8" s="14">
        <f>Apr!$B$32</f>
        <v>80.400000000000006</v>
      </c>
      <c r="C8" s="16">
        <f>Apr!$E$32</f>
        <v>56</v>
      </c>
      <c r="D8" s="16">
        <f t="shared" si="0"/>
        <v>24.400000000000006</v>
      </c>
    </row>
    <row r="9" spans="1:4" x14ac:dyDescent="0.2">
      <c r="A9" s="5" t="s">
        <v>14</v>
      </c>
      <c r="B9" s="14">
        <f>May!$B$33</f>
        <v>52.20000000000001</v>
      </c>
      <c r="C9" s="16">
        <f>May!$E$33</f>
        <v>62</v>
      </c>
      <c r="D9" s="16">
        <f t="shared" si="0"/>
        <v>-9.7999999999999901</v>
      </c>
    </row>
    <row r="10" spans="1:4" x14ac:dyDescent="0.2">
      <c r="A10" s="5" t="s">
        <v>15</v>
      </c>
      <c r="B10" s="14">
        <f>Jun!$B$32</f>
        <v>24.099999999999998</v>
      </c>
      <c r="C10" s="16">
        <f>Jun!$E$32</f>
        <v>55</v>
      </c>
      <c r="D10" s="16">
        <f t="shared" si="0"/>
        <v>-30.900000000000002</v>
      </c>
    </row>
    <row r="11" spans="1:4" x14ac:dyDescent="0.2">
      <c r="A11" s="5" t="s">
        <v>16</v>
      </c>
      <c r="B11" s="14">
        <f>Jul!$B$33</f>
        <v>122.59999999999998</v>
      </c>
      <c r="C11" s="16">
        <f>Jul!$E$33</f>
        <v>52</v>
      </c>
      <c r="D11" s="16">
        <f t="shared" si="0"/>
        <v>70.59999999999998</v>
      </c>
    </row>
    <row r="12" spans="1:4" x14ac:dyDescent="0.2">
      <c r="A12" s="5" t="s">
        <v>17</v>
      </c>
      <c r="B12" s="14">
        <f>Aug!$B$33</f>
        <v>74.599999999999994</v>
      </c>
      <c r="C12" s="16">
        <f>Aug!$E$33</f>
        <v>63.5</v>
      </c>
      <c r="D12" s="16">
        <f t="shared" si="0"/>
        <v>11.099999999999994</v>
      </c>
    </row>
    <row r="13" spans="1:4" x14ac:dyDescent="0.2">
      <c r="A13" s="5" t="s">
        <v>18</v>
      </c>
      <c r="B13" s="14">
        <f>Sep!$B$32</f>
        <v>120.99999999999997</v>
      </c>
      <c r="C13" s="16">
        <f>Sep!$E$32</f>
        <v>67.5</v>
      </c>
      <c r="D13" s="16">
        <f t="shared" si="0"/>
        <v>53.499999999999972</v>
      </c>
    </row>
    <row r="14" spans="1:4" x14ac:dyDescent="0.2">
      <c r="A14" s="5" t="s">
        <v>19</v>
      </c>
      <c r="B14" s="14">
        <f>Oct!$B$33</f>
        <v>126.80000000000001</v>
      </c>
      <c r="C14" s="16">
        <f>Oct!$E$33</f>
        <v>84.5</v>
      </c>
      <c r="D14" s="16">
        <f t="shared" si="0"/>
        <v>42.300000000000011</v>
      </c>
    </row>
    <row r="15" spans="1:4" x14ac:dyDescent="0.2">
      <c r="A15" s="5" t="s">
        <v>20</v>
      </c>
      <c r="B15" s="13">
        <f>Nov!$B$32</f>
        <v>123.40000000000003</v>
      </c>
      <c r="C15" s="16">
        <f>Nov!$E$32</f>
        <v>85</v>
      </c>
      <c r="D15" s="16">
        <f t="shared" si="0"/>
        <v>38.400000000000034</v>
      </c>
    </row>
    <row r="16" spans="1:4" x14ac:dyDescent="0.2">
      <c r="A16" s="5" t="s">
        <v>21</v>
      </c>
      <c r="B16" s="14">
        <f>Dec!$B$33</f>
        <v>161.39999999999998</v>
      </c>
      <c r="C16" s="16">
        <f>Dec!$E$33</f>
        <v>100</v>
      </c>
      <c r="D16" s="16">
        <f t="shared" si="0"/>
        <v>61.399999999999977</v>
      </c>
    </row>
  </sheetData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zoomScale="117" zoomScaleNormal="110" zoomScalePageLayoutView="110" workbookViewId="0">
      <selection activeCell="O15" sqref="O15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O10" sqref="O10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topLeftCell="A4" workbookViewId="0"/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P13" sqref="P13:P14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F34" sqref="F34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topLeftCell="A6" workbookViewId="0">
      <selection activeCell="H18" sqref="H18"/>
    </sheetView>
  </sheetViews>
  <sheetFormatPr baseColWidth="10" defaultRowHeight="16" x14ac:dyDescent="0.2"/>
  <cols>
    <col min="5" max="5" width="14.5" customWidth="1"/>
  </cols>
  <sheetData>
    <row r="1" spans="1:5" ht="20" x14ac:dyDescent="0.2">
      <c r="A1" s="1" t="s">
        <v>23</v>
      </c>
    </row>
    <row r="2" spans="1:5" ht="18" x14ac:dyDescent="0.2">
      <c r="A2" s="3" t="s">
        <v>0</v>
      </c>
      <c r="B2" s="9" t="s">
        <v>1</v>
      </c>
      <c r="C2" s="9" t="s">
        <v>2</v>
      </c>
      <c r="D2" s="3" t="s">
        <v>3</v>
      </c>
      <c r="E2" s="5" t="s">
        <v>4</v>
      </c>
    </row>
    <row r="3" spans="1:5" ht="19" x14ac:dyDescent="0.25">
      <c r="A3" s="6">
        <v>1</v>
      </c>
      <c r="B3" s="6">
        <f>SUM(C3:C3)</f>
        <v>0</v>
      </c>
      <c r="C3" s="14">
        <v>0</v>
      </c>
      <c r="D3" s="6" t="s">
        <v>6</v>
      </c>
      <c r="E3" s="19">
        <f>E31*(A3/29)</f>
        <v>2.7586206896551726</v>
      </c>
    </row>
    <row r="4" spans="1:5" ht="19" x14ac:dyDescent="0.25">
      <c r="A4" s="6">
        <v>2</v>
      </c>
      <c r="B4" s="6">
        <f>SUM(C3:C4)</f>
        <v>0.6</v>
      </c>
      <c r="C4" s="14">
        <v>0.6</v>
      </c>
      <c r="D4" s="6"/>
      <c r="E4" s="19">
        <f>E31*(A4/29)</f>
        <v>5.5172413793103452</v>
      </c>
    </row>
    <row r="5" spans="1:5" ht="19" x14ac:dyDescent="0.25">
      <c r="A5" s="6">
        <v>3</v>
      </c>
      <c r="B5" s="6">
        <f>SUM(C3:C5)</f>
        <v>0.8</v>
      </c>
      <c r="C5" s="14">
        <v>0.2</v>
      </c>
      <c r="D5" s="6"/>
      <c r="E5" s="19">
        <f>E31*(A5/29)</f>
        <v>8.2758620689655178</v>
      </c>
    </row>
    <row r="6" spans="1:5" ht="19" x14ac:dyDescent="0.25">
      <c r="A6" s="6">
        <v>4</v>
      </c>
      <c r="B6" s="6">
        <f>SUM(C3:C6)</f>
        <v>0.8</v>
      </c>
      <c r="C6" s="14">
        <v>0</v>
      </c>
      <c r="D6" s="6"/>
      <c r="E6" s="19">
        <f>E31*(A6/29)</f>
        <v>11.03448275862069</v>
      </c>
    </row>
    <row r="7" spans="1:5" ht="19" x14ac:dyDescent="0.25">
      <c r="A7" s="6">
        <v>5</v>
      </c>
      <c r="B7" s="6">
        <f>SUM(C3:C7)</f>
        <v>0.8</v>
      </c>
      <c r="C7" s="14">
        <v>0</v>
      </c>
      <c r="D7" s="6"/>
      <c r="E7" s="19">
        <f>E31*(A7/29)</f>
        <v>13.793103448275863</v>
      </c>
    </row>
    <row r="8" spans="1:5" ht="19" x14ac:dyDescent="0.25">
      <c r="A8" s="6">
        <v>6</v>
      </c>
      <c r="B8" s="6">
        <f>SUM(C3:C8)</f>
        <v>1</v>
      </c>
      <c r="C8" s="14">
        <v>0.2</v>
      </c>
      <c r="D8" s="6"/>
      <c r="E8" s="19">
        <f>E31*(A8/29)</f>
        <v>16.551724137931036</v>
      </c>
    </row>
    <row r="9" spans="1:5" ht="19" x14ac:dyDescent="0.25">
      <c r="A9" s="6">
        <v>7</v>
      </c>
      <c r="B9" s="6">
        <f>SUM(C3:C9)</f>
        <v>1.2</v>
      </c>
      <c r="C9" s="14">
        <v>0.2</v>
      </c>
      <c r="D9" s="6"/>
      <c r="E9" s="19">
        <f>E31*(A9/29)</f>
        <v>19.310344827586206</v>
      </c>
    </row>
    <row r="10" spans="1:5" ht="19" x14ac:dyDescent="0.25">
      <c r="A10" s="6">
        <v>8</v>
      </c>
      <c r="B10" s="6">
        <f>SUM(C3:C10)</f>
        <v>1.4</v>
      </c>
      <c r="C10" s="14">
        <v>0.2</v>
      </c>
      <c r="D10" s="6"/>
      <c r="E10" s="19">
        <f>E31*(A10/29)</f>
        <v>22.068965517241381</v>
      </c>
    </row>
    <row r="11" spans="1:5" ht="19" x14ac:dyDescent="0.25">
      <c r="A11" s="6">
        <v>9</v>
      </c>
      <c r="B11" s="6">
        <f>SUM(C3:C11)</f>
        <v>1.4</v>
      </c>
      <c r="C11" s="14">
        <v>0</v>
      </c>
      <c r="D11" s="6"/>
      <c r="E11" s="19">
        <f>E31*(A11/29)</f>
        <v>24.827586206896552</v>
      </c>
    </row>
    <row r="12" spans="1:5" ht="19" x14ac:dyDescent="0.25">
      <c r="A12" s="6">
        <v>10</v>
      </c>
      <c r="B12" s="6">
        <f>SUM(C3:C12)</f>
        <v>1.5999999999999999</v>
      </c>
      <c r="C12" s="14">
        <v>0.2</v>
      </c>
      <c r="D12" s="6"/>
      <c r="E12" s="19">
        <f>E31*(A12/29)</f>
        <v>27.586206896551726</v>
      </c>
    </row>
    <row r="13" spans="1:5" ht="19" x14ac:dyDescent="0.25">
      <c r="A13" s="6">
        <v>11</v>
      </c>
      <c r="B13" s="6">
        <f>SUM(C3:C13)</f>
        <v>1.5999999999999999</v>
      </c>
      <c r="C13" s="14">
        <v>0</v>
      </c>
      <c r="D13" s="6"/>
      <c r="E13" s="19">
        <f>E31*(A13/29)</f>
        <v>30.344827586206897</v>
      </c>
    </row>
    <row r="14" spans="1:5" ht="19" x14ac:dyDescent="0.25">
      <c r="A14" s="6">
        <v>12</v>
      </c>
      <c r="B14" s="6">
        <f>SUM(C3:C14)</f>
        <v>1.5999999999999999</v>
      </c>
      <c r="C14" s="14">
        <v>0</v>
      </c>
      <c r="D14" s="6"/>
      <c r="E14" s="19">
        <f>E31*(A14/29)</f>
        <v>33.103448275862071</v>
      </c>
    </row>
    <row r="15" spans="1:5" ht="19" x14ac:dyDescent="0.25">
      <c r="A15" s="6">
        <v>13</v>
      </c>
      <c r="B15" s="6">
        <f>SUM(C3:C15)</f>
        <v>1.5999999999999999</v>
      </c>
      <c r="C15" s="14">
        <v>0</v>
      </c>
      <c r="D15" s="6"/>
      <c r="E15" s="19">
        <f>E31*(A15/29)</f>
        <v>35.862068965517238</v>
      </c>
    </row>
    <row r="16" spans="1:5" ht="19" x14ac:dyDescent="0.25">
      <c r="A16" s="6">
        <v>14</v>
      </c>
      <c r="B16" s="6">
        <f>SUM(C3:C16)</f>
        <v>1.7999999999999998</v>
      </c>
      <c r="C16" s="14">
        <v>0.2</v>
      </c>
      <c r="D16" s="6"/>
      <c r="E16" s="19">
        <f>E31*(A16/29)</f>
        <v>38.620689655172413</v>
      </c>
    </row>
    <row r="17" spans="1:5" ht="19" x14ac:dyDescent="0.25">
      <c r="A17" s="6">
        <v>15</v>
      </c>
      <c r="B17" s="6">
        <f>SUM(C3:C17)</f>
        <v>3.1999999999999997</v>
      </c>
      <c r="C17" s="14">
        <v>1.4</v>
      </c>
      <c r="D17" s="6"/>
      <c r="E17" s="19">
        <f>E31*(A17/29)</f>
        <v>41.379310344827587</v>
      </c>
    </row>
    <row r="18" spans="1:5" ht="19" x14ac:dyDescent="0.25">
      <c r="A18" s="6">
        <v>16</v>
      </c>
      <c r="B18" s="6">
        <f>SUM(C3:C18)</f>
        <v>4</v>
      </c>
      <c r="C18" s="14">
        <v>0.8</v>
      </c>
      <c r="D18" s="6"/>
      <c r="E18" s="19">
        <f>E31*(A18/29)</f>
        <v>44.137931034482762</v>
      </c>
    </row>
    <row r="19" spans="1:5" ht="19" x14ac:dyDescent="0.25">
      <c r="A19" s="6">
        <v>17</v>
      </c>
      <c r="B19" s="6">
        <f>SUM(C3:C19)</f>
        <v>4</v>
      </c>
      <c r="C19" s="14">
        <v>0</v>
      </c>
      <c r="D19" s="6"/>
      <c r="E19" s="19">
        <f>E31*(A19/29)</f>
        <v>46.896551724137929</v>
      </c>
    </row>
    <row r="20" spans="1:5" ht="19" x14ac:dyDescent="0.25">
      <c r="A20" s="6">
        <v>18</v>
      </c>
      <c r="B20" s="6">
        <f>SUM(C3:C20)</f>
        <v>4.2</v>
      </c>
      <c r="C20" s="14">
        <v>0.2</v>
      </c>
      <c r="D20" s="6"/>
      <c r="E20" s="19">
        <f>E31*(A20/29)</f>
        <v>49.655172413793103</v>
      </c>
    </row>
    <row r="21" spans="1:5" ht="19" x14ac:dyDescent="0.25">
      <c r="A21" s="6">
        <v>19</v>
      </c>
      <c r="B21" s="6">
        <f>SUM(C3:C21)</f>
        <v>4.2</v>
      </c>
      <c r="C21" s="14">
        <v>0</v>
      </c>
      <c r="D21" s="6"/>
      <c r="E21" s="19">
        <f>E31*(A21/29)</f>
        <v>52.41379310344827</v>
      </c>
    </row>
    <row r="22" spans="1:5" ht="19" x14ac:dyDescent="0.25">
      <c r="A22" s="6">
        <v>20</v>
      </c>
      <c r="B22" s="6">
        <f>SUM(C3:C22)</f>
        <v>4.2</v>
      </c>
      <c r="C22" s="14">
        <v>0</v>
      </c>
      <c r="D22" s="6"/>
      <c r="E22" s="19">
        <f>E31*(A22/29)</f>
        <v>55.172413793103452</v>
      </c>
    </row>
    <row r="23" spans="1:5" ht="19" x14ac:dyDescent="0.25">
      <c r="A23" s="6">
        <v>21</v>
      </c>
      <c r="B23" s="6">
        <f>SUM(C3:C23)</f>
        <v>7.6</v>
      </c>
      <c r="C23" s="14">
        <v>3.4</v>
      </c>
      <c r="D23" s="6"/>
      <c r="E23" s="19">
        <f>E31*(A23/29)</f>
        <v>57.931034482758619</v>
      </c>
    </row>
    <row r="24" spans="1:5" ht="19" x14ac:dyDescent="0.25">
      <c r="A24" s="6">
        <v>22</v>
      </c>
      <c r="B24" s="6">
        <f>SUM(C3:C24)</f>
        <v>8.6</v>
      </c>
      <c r="C24" s="14">
        <v>1</v>
      </c>
      <c r="D24" s="6"/>
      <c r="E24" s="19">
        <f>E31*(A24/29)</f>
        <v>60.689655172413794</v>
      </c>
    </row>
    <row r="25" spans="1:5" ht="19" x14ac:dyDescent="0.25">
      <c r="A25" s="6">
        <v>23</v>
      </c>
      <c r="B25" s="6">
        <f>SUM(C3:C25)</f>
        <v>10.4</v>
      </c>
      <c r="C25" s="14">
        <v>1.8</v>
      </c>
      <c r="D25" s="6"/>
      <c r="E25" s="19">
        <f>E31*(A25/29)</f>
        <v>63.448275862068968</v>
      </c>
    </row>
    <row r="26" spans="1:5" ht="19" x14ac:dyDescent="0.25">
      <c r="A26" s="6">
        <v>24</v>
      </c>
      <c r="B26" s="6">
        <f>SUM(C3:C26)</f>
        <v>10.4</v>
      </c>
      <c r="C26" s="14">
        <v>0</v>
      </c>
      <c r="D26" s="6"/>
      <c r="E26" s="19">
        <f>E31*(A26/29)</f>
        <v>66.206896551724142</v>
      </c>
    </row>
    <row r="27" spans="1:5" ht="19" x14ac:dyDescent="0.25">
      <c r="A27" s="6">
        <v>25</v>
      </c>
      <c r="B27" s="6">
        <f>SUM(C3:C27)</f>
        <v>10.4</v>
      </c>
      <c r="C27" s="14">
        <v>0</v>
      </c>
      <c r="D27" s="6"/>
      <c r="E27" s="19">
        <f>E31*(A27/29)</f>
        <v>68.965517241379303</v>
      </c>
    </row>
    <row r="28" spans="1:5" ht="19" x14ac:dyDescent="0.25">
      <c r="A28" s="6">
        <v>26</v>
      </c>
      <c r="B28" s="6">
        <f>SUM(C3:C28)</f>
        <v>10.4</v>
      </c>
      <c r="C28" s="14">
        <v>0</v>
      </c>
      <c r="D28" s="6"/>
      <c r="E28" s="19">
        <f>E31*(A28/29)</f>
        <v>71.724137931034477</v>
      </c>
    </row>
    <row r="29" spans="1:5" ht="19" x14ac:dyDescent="0.25">
      <c r="A29" s="6">
        <v>27</v>
      </c>
      <c r="B29" s="6">
        <f>SUM(C3:C29)</f>
        <v>10.4</v>
      </c>
      <c r="C29" s="14">
        <v>0</v>
      </c>
      <c r="D29" s="6"/>
      <c r="E29" s="19">
        <f>E31*(A29/29)</f>
        <v>74.482758620689651</v>
      </c>
    </row>
    <row r="30" spans="1:5" ht="19" x14ac:dyDescent="0.25">
      <c r="A30" s="6">
        <v>28</v>
      </c>
      <c r="B30" s="6">
        <f>SUM(C3:C31)</f>
        <v>10.4</v>
      </c>
      <c r="C30" s="14">
        <v>0</v>
      </c>
      <c r="D30" s="6"/>
      <c r="E30" s="19">
        <f>E31*(A30/29)</f>
        <v>77.241379310344826</v>
      </c>
    </row>
    <row r="31" spans="1:5" ht="18" x14ac:dyDescent="0.2">
      <c r="A31" s="6">
        <v>29</v>
      </c>
      <c r="B31" s="6"/>
      <c r="C31" s="6"/>
      <c r="D31" s="3"/>
      <c r="E31" s="7">
        <v>80</v>
      </c>
    </row>
    <row r="32" spans="1:5" ht="18" x14ac:dyDescent="0.2">
      <c r="A32" s="6" t="s">
        <v>6</v>
      </c>
      <c r="B32" s="3" t="s">
        <v>6</v>
      </c>
      <c r="C32" s="10"/>
      <c r="D32" s="5"/>
      <c r="E32" s="5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topLeftCell="B1" workbookViewId="0">
      <selection activeCell="Q10" sqref="Q10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P15" sqref="P15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zoomScale="90" zoomScaleNormal="90" workbookViewId="0"/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>
      <selection activeCell="P19" sqref="P19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>
      <selection activeCell="O23" sqref="O23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topLeftCell="A16" workbookViewId="0">
      <selection activeCell="C3" sqref="C3:C33"/>
    </sheetView>
  </sheetViews>
  <sheetFormatPr baseColWidth="10" defaultRowHeight="16" x14ac:dyDescent="0.2"/>
  <sheetData>
    <row r="1" spans="1:11" ht="20" x14ac:dyDescent="0.2">
      <c r="A1" s="1" t="s">
        <v>24</v>
      </c>
    </row>
    <row r="2" spans="1:11" ht="18" x14ac:dyDescent="0.2">
      <c r="A2" s="3" t="s">
        <v>0</v>
      </c>
      <c r="B2" s="9" t="s">
        <v>1</v>
      </c>
      <c r="C2" s="3" t="s">
        <v>2</v>
      </c>
      <c r="D2" s="5" t="s">
        <v>4</v>
      </c>
    </row>
    <row r="3" spans="1:11" ht="19" x14ac:dyDescent="0.25">
      <c r="A3" s="6">
        <v>1</v>
      </c>
      <c r="B3" s="6">
        <f>SUM(C3:C3)</f>
        <v>0</v>
      </c>
      <c r="C3" s="6">
        <v>0</v>
      </c>
      <c r="D3" s="19">
        <f>D33*(A3/31)</f>
        <v>2.3548387096774195</v>
      </c>
    </row>
    <row r="4" spans="1:11" ht="19" x14ac:dyDescent="0.25">
      <c r="A4" s="6">
        <v>2</v>
      </c>
      <c r="B4" s="6">
        <f>SUM(C3:C4)</f>
        <v>0</v>
      </c>
      <c r="C4" s="6">
        <v>0</v>
      </c>
      <c r="D4" s="19">
        <f>D33*(A4/31)</f>
        <v>4.709677419354839</v>
      </c>
    </row>
    <row r="5" spans="1:11" ht="19" x14ac:dyDescent="0.25">
      <c r="A5" s="6">
        <v>3</v>
      </c>
      <c r="B5" s="6">
        <f>SUM(C3:C5)</f>
        <v>0</v>
      </c>
      <c r="C5" s="6">
        <v>0</v>
      </c>
      <c r="D5" s="19">
        <f>D33*(A5/31)</f>
        <v>7.064516129032258</v>
      </c>
    </row>
    <row r="6" spans="1:11" ht="19" x14ac:dyDescent="0.25">
      <c r="A6" s="6">
        <v>4</v>
      </c>
      <c r="B6" s="6">
        <f>SUM(C3:C6)</f>
        <v>0</v>
      </c>
      <c r="C6" s="6">
        <v>0</v>
      </c>
      <c r="D6" s="19">
        <f>D33*(A6/31)</f>
        <v>9.4193548387096779</v>
      </c>
      <c r="G6" t="s">
        <v>6</v>
      </c>
      <c r="K6" t="s">
        <v>6</v>
      </c>
    </row>
    <row r="7" spans="1:11" ht="19" x14ac:dyDescent="0.25">
      <c r="A7" s="6">
        <v>5</v>
      </c>
      <c r="B7" s="6">
        <f>SUM(C3:C7)</f>
        <v>0</v>
      </c>
      <c r="C7" s="6">
        <v>0</v>
      </c>
      <c r="D7" s="19">
        <f>D33*(A7/31)</f>
        <v>11.774193548387096</v>
      </c>
    </row>
    <row r="8" spans="1:11" ht="19" x14ac:dyDescent="0.25">
      <c r="A8" s="6">
        <v>6</v>
      </c>
      <c r="B8" s="6">
        <f>SUM(C3:C8)</f>
        <v>0.4</v>
      </c>
      <c r="C8" s="6">
        <v>0.4</v>
      </c>
      <c r="D8" s="19">
        <f>D33*(A8/31)</f>
        <v>14.129032258064516</v>
      </c>
    </row>
    <row r="9" spans="1:11" ht="19" x14ac:dyDescent="0.25">
      <c r="A9" s="6">
        <v>7</v>
      </c>
      <c r="B9" s="6">
        <f>SUM(C3:C9)</f>
        <v>0.60000000000000009</v>
      </c>
      <c r="C9" s="6">
        <v>0.2</v>
      </c>
      <c r="D9" s="19">
        <f>D33*(A9/31)</f>
        <v>16.483870967741936</v>
      </c>
    </row>
    <row r="10" spans="1:11" ht="19" x14ac:dyDescent="0.25">
      <c r="A10" s="6">
        <v>8</v>
      </c>
      <c r="B10" s="6">
        <f>SUM(C3:C10)</f>
        <v>18.8</v>
      </c>
      <c r="C10" s="6">
        <v>18.2</v>
      </c>
      <c r="D10" s="19">
        <f>D33*(A10/31)</f>
        <v>18.838709677419356</v>
      </c>
    </row>
    <row r="11" spans="1:11" ht="19" x14ac:dyDescent="0.25">
      <c r="A11" s="6">
        <v>9</v>
      </c>
      <c r="B11" s="6">
        <f>SUM(C3:C11)</f>
        <v>30.8</v>
      </c>
      <c r="C11" s="6">
        <v>12</v>
      </c>
      <c r="D11" s="19">
        <f>D33*(A11/31)</f>
        <v>21.193548387096776</v>
      </c>
    </row>
    <row r="12" spans="1:11" ht="19" x14ac:dyDescent="0.25">
      <c r="A12" s="6">
        <v>10</v>
      </c>
      <c r="B12" s="6">
        <f>SUM(C3:C12)</f>
        <v>31.2</v>
      </c>
      <c r="C12" s="6">
        <v>0.4</v>
      </c>
      <c r="D12" s="19">
        <f>D33*(A12/31)</f>
        <v>23.548387096774192</v>
      </c>
    </row>
    <row r="13" spans="1:11" ht="19" x14ac:dyDescent="0.25">
      <c r="A13" s="6">
        <v>11</v>
      </c>
      <c r="B13" s="6">
        <f>SUM(C3:C13)</f>
        <v>35.4</v>
      </c>
      <c r="C13" s="6">
        <v>4.2</v>
      </c>
      <c r="D13" s="19">
        <f>D33*(A13/31)</f>
        <v>25.903225806451616</v>
      </c>
    </row>
    <row r="14" spans="1:11" ht="19" x14ac:dyDescent="0.25">
      <c r="A14" s="6">
        <v>12</v>
      </c>
      <c r="B14" s="6">
        <f>SUM(C3:C14)</f>
        <v>40</v>
      </c>
      <c r="C14" s="6">
        <v>4.5999999999999996</v>
      </c>
      <c r="D14" s="19">
        <f>D33*(A14/31)</f>
        <v>28.258064516129032</v>
      </c>
    </row>
    <row r="15" spans="1:11" ht="19" x14ac:dyDescent="0.25">
      <c r="A15" s="6">
        <v>13</v>
      </c>
      <c r="B15" s="6">
        <f>SUM(C3:C15)</f>
        <v>43.6</v>
      </c>
      <c r="C15" s="6">
        <v>3.6</v>
      </c>
      <c r="D15" s="19">
        <f>D33*(A15/31)</f>
        <v>30.612903225806452</v>
      </c>
    </row>
    <row r="16" spans="1:11" ht="19" x14ac:dyDescent="0.25">
      <c r="A16" s="6">
        <v>14</v>
      </c>
      <c r="B16" s="6">
        <f>SUM(C3:C16)</f>
        <v>45.2</v>
      </c>
      <c r="C16" s="6">
        <v>1.6</v>
      </c>
      <c r="D16" s="19">
        <f>D33*(A16/31)</f>
        <v>32.967741935483872</v>
      </c>
    </row>
    <row r="17" spans="1:7" ht="19" x14ac:dyDescent="0.25">
      <c r="A17" s="6">
        <v>15</v>
      </c>
      <c r="B17" s="6">
        <f>SUM(C3:C17)</f>
        <v>49</v>
      </c>
      <c r="C17" s="6">
        <v>3.8</v>
      </c>
      <c r="D17" s="19">
        <f>D33*(A17/31)</f>
        <v>35.322580645161288</v>
      </c>
    </row>
    <row r="18" spans="1:7" ht="19" x14ac:dyDescent="0.25">
      <c r="A18" s="6">
        <v>16</v>
      </c>
      <c r="B18" s="6">
        <f>SUM(C3:C18)</f>
        <v>51.4</v>
      </c>
      <c r="C18" s="6">
        <v>2.4</v>
      </c>
      <c r="D18" s="19">
        <f>D33*(A18/31)</f>
        <v>37.677419354838712</v>
      </c>
    </row>
    <row r="19" spans="1:7" ht="19" x14ac:dyDescent="0.25">
      <c r="A19" s="6">
        <v>17</v>
      </c>
      <c r="B19" s="6">
        <f>SUM(C3:C19)</f>
        <v>52.4</v>
      </c>
      <c r="C19" s="6">
        <v>1</v>
      </c>
      <c r="D19" s="19">
        <f>D33*(A19/31)</f>
        <v>40.032258064516128</v>
      </c>
    </row>
    <row r="20" spans="1:7" ht="19" x14ac:dyDescent="0.25">
      <c r="A20" s="6">
        <v>18</v>
      </c>
      <c r="B20" s="6">
        <f>SUM(C3:C20)</f>
        <v>55.199999999999996</v>
      </c>
      <c r="C20" s="6">
        <v>2.8</v>
      </c>
      <c r="D20" s="19">
        <f>D33*(A20/31)</f>
        <v>42.387096774193552</v>
      </c>
    </row>
    <row r="21" spans="1:7" ht="19" x14ac:dyDescent="0.25">
      <c r="A21" s="6">
        <v>19</v>
      </c>
      <c r="B21" s="6">
        <f>SUM(C3:C21)</f>
        <v>55.4</v>
      </c>
      <c r="C21" s="6">
        <v>0.2</v>
      </c>
      <c r="D21" s="19">
        <f>D33*(A21/31)</f>
        <v>44.741935483870968</v>
      </c>
    </row>
    <row r="22" spans="1:7" ht="19" x14ac:dyDescent="0.25">
      <c r="A22" s="6">
        <v>20</v>
      </c>
      <c r="B22" s="6">
        <f>SUM(C3:C22)</f>
        <v>60</v>
      </c>
      <c r="C22" s="6">
        <v>4.5999999999999996</v>
      </c>
      <c r="D22" s="19">
        <f>D33*(A22/31)</f>
        <v>47.096774193548384</v>
      </c>
    </row>
    <row r="23" spans="1:7" ht="19" x14ac:dyDescent="0.25">
      <c r="A23" s="6">
        <v>21</v>
      </c>
      <c r="B23" s="6">
        <f>SUM(C3:C23)</f>
        <v>61.2</v>
      </c>
      <c r="C23" s="6">
        <v>1.2</v>
      </c>
      <c r="D23" s="19">
        <f>D33*(A23/31)</f>
        <v>49.451612903225801</v>
      </c>
    </row>
    <row r="24" spans="1:7" ht="19" x14ac:dyDescent="0.25">
      <c r="A24" s="6">
        <v>22</v>
      </c>
      <c r="B24" s="6">
        <f>SUM(C3:C24)</f>
        <v>67.400000000000006</v>
      </c>
      <c r="C24" s="6">
        <v>6.2</v>
      </c>
      <c r="D24" s="19">
        <f>D33*(A24/31)</f>
        <v>51.806451612903231</v>
      </c>
    </row>
    <row r="25" spans="1:7" ht="19" x14ac:dyDescent="0.25">
      <c r="A25" s="6">
        <v>23</v>
      </c>
      <c r="B25" s="6">
        <f>SUM(C3:C25)</f>
        <v>75.2</v>
      </c>
      <c r="C25" s="6">
        <v>7.8</v>
      </c>
      <c r="D25" s="19">
        <f>D33*(A25/31)</f>
        <v>54.161290322580648</v>
      </c>
      <c r="G25" t="s">
        <v>6</v>
      </c>
    </row>
    <row r="26" spans="1:7" ht="19" x14ac:dyDescent="0.25">
      <c r="A26" s="6">
        <v>24</v>
      </c>
      <c r="B26" s="6">
        <f>SUM(C3:C26)</f>
        <v>83.2</v>
      </c>
      <c r="C26" s="6">
        <v>8</v>
      </c>
      <c r="D26" s="19">
        <f>D33*(A26/31)</f>
        <v>56.516129032258064</v>
      </c>
    </row>
    <row r="27" spans="1:7" ht="19" x14ac:dyDescent="0.25">
      <c r="A27" s="6">
        <v>25</v>
      </c>
      <c r="B27" s="6">
        <f>SUM(C3:C27)</f>
        <v>90.2</v>
      </c>
      <c r="C27" s="6">
        <v>7</v>
      </c>
      <c r="D27" s="19">
        <f>D33*(A27/31)</f>
        <v>58.87096774193548</v>
      </c>
    </row>
    <row r="28" spans="1:7" ht="19" x14ac:dyDescent="0.25">
      <c r="A28" s="6">
        <v>26</v>
      </c>
      <c r="B28" s="6">
        <f>SUM(C3:C28)</f>
        <v>92.4</v>
      </c>
      <c r="C28" s="6">
        <v>2.2000000000000002</v>
      </c>
      <c r="D28" s="19">
        <f>D33*(A28/31)</f>
        <v>61.225806451612904</v>
      </c>
    </row>
    <row r="29" spans="1:7" ht="19" x14ac:dyDescent="0.25">
      <c r="A29" s="6">
        <v>27</v>
      </c>
      <c r="B29" s="6">
        <f>SUM(C3:C29)</f>
        <v>92.4</v>
      </c>
      <c r="C29" s="6">
        <v>0</v>
      </c>
      <c r="D29" s="19">
        <f>D33*(A29/31)</f>
        <v>63.58064516129032</v>
      </c>
    </row>
    <row r="30" spans="1:7" ht="19" x14ac:dyDescent="0.25">
      <c r="A30" s="6">
        <v>28</v>
      </c>
      <c r="B30" s="6">
        <f>SUM(C3:C31)</f>
        <v>112.2</v>
      </c>
      <c r="C30" s="6">
        <v>3.8</v>
      </c>
      <c r="D30" s="19">
        <f>D33*(A30/31)</f>
        <v>65.935483870967744</v>
      </c>
    </row>
    <row r="31" spans="1:7" ht="19" x14ac:dyDescent="0.25">
      <c r="A31" s="6">
        <v>29</v>
      </c>
      <c r="B31" s="6">
        <f>SUM(C3:C32)</f>
        <v>123.2</v>
      </c>
      <c r="C31" s="6">
        <v>16</v>
      </c>
      <c r="D31" s="19">
        <f>D33*(A31/31)</f>
        <v>68.290322580645153</v>
      </c>
    </row>
    <row r="32" spans="1:7" ht="19" x14ac:dyDescent="0.25">
      <c r="A32" s="6">
        <v>30</v>
      </c>
      <c r="B32" s="6">
        <f>SUM(C3:C33)</f>
        <v>131.6</v>
      </c>
      <c r="C32" s="6">
        <v>11</v>
      </c>
      <c r="D32" s="19">
        <f>D33*(A32/31)</f>
        <v>70.645161290322577</v>
      </c>
    </row>
    <row r="33" spans="1:4" ht="19" x14ac:dyDescent="0.25">
      <c r="A33" s="6">
        <v>31</v>
      </c>
      <c r="B33" s="6">
        <f>SUM(C3:C34)</f>
        <v>131.6</v>
      </c>
      <c r="C33" s="6">
        <v>8.4</v>
      </c>
      <c r="D33" s="19">
        <v>73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topLeftCell="A10" workbookViewId="0">
      <selection activeCell="I30" sqref="I30"/>
    </sheetView>
  </sheetViews>
  <sheetFormatPr baseColWidth="10" defaultRowHeight="16" x14ac:dyDescent="0.2"/>
  <sheetData>
    <row r="1" spans="1:5" ht="19" x14ac:dyDescent="0.25">
      <c r="A1" s="26" t="s">
        <v>25</v>
      </c>
      <c r="B1" s="17"/>
      <c r="C1" s="17"/>
      <c r="D1" s="17"/>
      <c r="E1" s="17"/>
    </row>
    <row r="2" spans="1:5" ht="19" x14ac:dyDescent="0.25">
      <c r="A2" s="6" t="s">
        <v>0</v>
      </c>
      <c r="B2" s="6" t="s">
        <v>1</v>
      </c>
      <c r="C2" s="6" t="s">
        <v>2</v>
      </c>
      <c r="D2" s="6" t="s">
        <v>3</v>
      </c>
      <c r="E2" s="18" t="s">
        <v>4</v>
      </c>
    </row>
    <row r="3" spans="1:5" ht="19" x14ac:dyDescent="0.25">
      <c r="A3" s="6">
        <v>1</v>
      </c>
      <c r="B3" s="6">
        <f>SUM(C3:C3)</f>
        <v>4.8</v>
      </c>
      <c r="C3" s="2">
        <v>4.8</v>
      </c>
      <c r="D3" s="6"/>
      <c r="E3" s="19">
        <f>E32*(A3/30)</f>
        <v>1.8666666666666667</v>
      </c>
    </row>
    <row r="4" spans="1:5" ht="19" x14ac:dyDescent="0.25">
      <c r="A4" s="6">
        <v>2</v>
      </c>
      <c r="B4" s="6">
        <f>SUM(C3:C4)</f>
        <v>4.8</v>
      </c>
      <c r="C4" s="2">
        <v>0</v>
      </c>
      <c r="D4" s="6" t="s">
        <v>6</v>
      </c>
      <c r="E4" s="19">
        <f>E32*(A4/30)</f>
        <v>3.7333333333333334</v>
      </c>
    </row>
    <row r="5" spans="1:5" ht="19" x14ac:dyDescent="0.25">
      <c r="A5" s="6">
        <v>3</v>
      </c>
      <c r="B5" s="6">
        <f>SUM(C3:C5)</f>
        <v>4.8</v>
      </c>
      <c r="C5" s="2">
        <v>0</v>
      </c>
      <c r="D5" s="6"/>
      <c r="E5" s="19">
        <f>E32*(A5/30)</f>
        <v>5.6000000000000005</v>
      </c>
    </row>
    <row r="6" spans="1:5" ht="19" x14ac:dyDescent="0.25">
      <c r="A6" s="6">
        <v>4</v>
      </c>
      <c r="B6" s="6">
        <f>SUM(C3:C6)</f>
        <v>4.8</v>
      </c>
      <c r="C6" s="2">
        <v>0</v>
      </c>
      <c r="D6" s="6"/>
      <c r="E6" s="19">
        <f>E32*(A6/30)</f>
        <v>7.4666666666666668</v>
      </c>
    </row>
    <row r="7" spans="1:5" ht="19" x14ac:dyDescent="0.25">
      <c r="A7" s="6">
        <v>5</v>
      </c>
      <c r="B7" s="6">
        <f>SUM(C3:C7)</f>
        <v>10.199999999999999</v>
      </c>
      <c r="C7" s="2">
        <v>5.4</v>
      </c>
      <c r="D7" s="6"/>
      <c r="E7" s="19">
        <f>E32*(A7/30)</f>
        <v>9.3333333333333321</v>
      </c>
    </row>
    <row r="8" spans="1:5" ht="19" x14ac:dyDescent="0.25">
      <c r="A8" s="6">
        <v>6</v>
      </c>
      <c r="B8" s="6">
        <f>SUM(C3:C8)</f>
        <v>10.199999999999999</v>
      </c>
      <c r="C8" s="2">
        <v>0</v>
      </c>
      <c r="D8" s="6" t="s">
        <v>6</v>
      </c>
      <c r="E8" s="19">
        <f>E32*(A8/30)</f>
        <v>11.200000000000001</v>
      </c>
    </row>
    <row r="9" spans="1:5" ht="19" x14ac:dyDescent="0.25">
      <c r="A9" s="6">
        <v>7</v>
      </c>
      <c r="B9" s="6">
        <f>SUM(C3:C9)</f>
        <v>10.399999999999999</v>
      </c>
      <c r="C9" s="2">
        <v>0.2</v>
      </c>
      <c r="D9" s="6"/>
      <c r="E9" s="19">
        <f>E32*(A9/30)</f>
        <v>13.066666666666666</v>
      </c>
    </row>
    <row r="10" spans="1:5" ht="19" x14ac:dyDescent="0.25">
      <c r="A10" s="6">
        <v>8</v>
      </c>
      <c r="B10" s="6">
        <f>SUM(C3:C10)</f>
        <v>10.399999999999999</v>
      </c>
      <c r="C10" s="2">
        <v>0</v>
      </c>
      <c r="D10" s="6"/>
      <c r="E10" s="19">
        <f>E32*(A10/30)</f>
        <v>14.933333333333334</v>
      </c>
    </row>
    <row r="11" spans="1:5" ht="19" x14ac:dyDescent="0.25">
      <c r="A11" s="6">
        <v>9</v>
      </c>
      <c r="B11" s="6">
        <f>SUM(C3:C11)</f>
        <v>16.2</v>
      </c>
      <c r="C11" s="2">
        <v>5.8</v>
      </c>
      <c r="D11" s="6"/>
      <c r="E11" s="19">
        <f>E32*(A11/30)</f>
        <v>16.8</v>
      </c>
    </row>
    <row r="12" spans="1:5" ht="19" x14ac:dyDescent="0.25">
      <c r="A12" s="6">
        <v>10</v>
      </c>
      <c r="B12" s="6">
        <f>SUM(C3:C12)</f>
        <v>19.8</v>
      </c>
      <c r="C12" s="2">
        <v>3.6</v>
      </c>
      <c r="D12" s="6"/>
      <c r="E12" s="19">
        <f>E32*(A12/30)</f>
        <v>18.666666666666664</v>
      </c>
    </row>
    <row r="13" spans="1:5" ht="19" x14ac:dyDescent="0.25">
      <c r="A13" s="6">
        <v>11</v>
      </c>
      <c r="B13" s="6">
        <f>SUM(C3:C13)</f>
        <v>31.4</v>
      </c>
      <c r="C13" s="2">
        <v>11.6</v>
      </c>
      <c r="D13" s="6"/>
      <c r="E13" s="19">
        <f>E32*(A13/30)</f>
        <v>20.533333333333331</v>
      </c>
    </row>
    <row r="14" spans="1:5" ht="19" x14ac:dyDescent="0.25">
      <c r="A14" s="6">
        <v>12</v>
      </c>
      <c r="B14" s="6">
        <f>SUM(C3:C14)</f>
        <v>38.199999999999996</v>
      </c>
      <c r="C14" s="2">
        <v>6.8</v>
      </c>
      <c r="D14" s="6"/>
      <c r="E14" s="19">
        <f>E32*(A14/30)</f>
        <v>22.400000000000002</v>
      </c>
    </row>
    <row r="15" spans="1:5" ht="19" x14ac:dyDescent="0.25">
      <c r="A15" s="6">
        <v>13</v>
      </c>
      <c r="B15" s="6">
        <f>SUM(C3:C15)</f>
        <v>38.4</v>
      </c>
      <c r="C15" s="2">
        <v>0.2</v>
      </c>
      <c r="D15" s="6"/>
      <c r="E15" s="19">
        <f>E32*(A15/30)</f>
        <v>24.266666666666666</v>
      </c>
    </row>
    <row r="16" spans="1:5" ht="19" x14ac:dyDescent="0.25">
      <c r="A16" s="6">
        <v>14</v>
      </c>
      <c r="B16" s="6">
        <f>SUM(C3:C16)</f>
        <v>43.8</v>
      </c>
      <c r="C16" s="2">
        <v>5.4</v>
      </c>
      <c r="D16" s="6"/>
      <c r="E16" s="19">
        <f>E32*(A16/30)</f>
        <v>26.133333333333333</v>
      </c>
    </row>
    <row r="17" spans="1:5" ht="19" x14ac:dyDescent="0.25">
      <c r="A17" s="6">
        <v>15</v>
      </c>
      <c r="B17" s="6">
        <f>SUM(C3:C17)</f>
        <v>43.8</v>
      </c>
      <c r="C17" s="2">
        <v>0</v>
      </c>
      <c r="D17" s="6"/>
      <c r="E17" s="19">
        <f>E32*(A17/30)</f>
        <v>28</v>
      </c>
    </row>
    <row r="18" spans="1:5" ht="19" x14ac:dyDescent="0.25">
      <c r="A18" s="6">
        <v>16</v>
      </c>
      <c r="B18" s="6">
        <f>SUM(C3:C18)</f>
        <v>43.8</v>
      </c>
      <c r="C18" s="2">
        <v>0</v>
      </c>
      <c r="D18" s="6"/>
      <c r="E18" s="19">
        <f>E32*(A18/30)</f>
        <v>29.866666666666667</v>
      </c>
    </row>
    <row r="19" spans="1:5" ht="19" x14ac:dyDescent="0.25">
      <c r="A19" s="6">
        <v>17</v>
      </c>
      <c r="B19" s="6">
        <f>SUM(C3:C19)</f>
        <v>43.8</v>
      </c>
      <c r="C19" s="2">
        <v>0</v>
      </c>
      <c r="D19" s="6"/>
      <c r="E19" s="19">
        <f>E32*(A19/30)</f>
        <v>31.733333333333334</v>
      </c>
    </row>
    <row r="20" spans="1:5" ht="19" x14ac:dyDescent="0.25">
      <c r="A20" s="6">
        <v>18</v>
      </c>
      <c r="B20" s="6">
        <f>SUM(C3:C20)</f>
        <v>43.8</v>
      </c>
      <c r="C20" s="2">
        <v>0</v>
      </c>
      <c r="D20" s="6"/>
      <c r="E20" s="19">
        <f>E32*(A20/30)</f>
        <v>33.6</v>
      </c>
    </row>
    <row r="21" spans="1:5" ht="19" x14ac:dyDescent="0.25">
      <c r="A21" s="6">
        <v>19</v>
      </c>
      <c r="B21" s="6">
        <f>SUM(C3:C21)</f>
        <v>44.199999999999996</v>
      </c>
      <c r="C21" s="2">
        <v>0.4</v>
      </c>
      <c r="D21" s="6"/>
      <c r="E21" s="19">
        <f>E32*(A21/30)</f>
        <v>35.466666666666669</v>
      </c>
    </row>
    <row r="22" spans="1:5" ht="19" x14ac:dyDescent="0.25">
      <c r="A22" s="6">
        <v>20</v>
      </c>
      <c r="B22" s="6">
        <f>SUM(C3:C22)</f>
        <v>44.199999999999996</v>
      </c>
      <c r="C22" s="2">
        <v>0</v>
      </c>
      <c r="D22" s="6" t="s">
        <v>6</v>
      </c>
      <c r="E22" s="19">
        <f>E32*(A22/30)</f>
        <v>37.333333333333329</v>
      </c>
    </row>
    <row r="23" spans="1:5" ht="19" x14ac:dyDescent="0.25">
      <c r="A23" s="6">
        <v>21</v>
      </c>
      <c r="B23" s="6">
        <f>SUM(C3:C23)</f>
        <v>46.999999999999993</v>
      </c>
      <c r="C23" s="2">
        <v>2.8</v>
      </c>
      <c r="D23" s="6" t="s">
        <v>6</v>
      </c>
      <c r="E23" s="19">
        <f>E32*(A23/30)</f>
        <v>39.199999999999996</v>
      </c>
    </row>
    <row r="24" spans="1:5" ht="19" x14ac:dyDescent="0.25">
      <c r="A24" s="6">
        <v>22</v>
      </c>
      <c r="B24" s="6">
        <f>SUM(C3:C24)</f>
        <v>53.399999999999991</v>
      </c>
      <c r="C24" s="2">
        <v>6.4</v>
      </c>
      <c r="D24" s="6"/>
      <c r="E24" s="19">
        <f>E32*(A24/30)</f>
        <v>41.066666666666663</v>
      </c>
    </row>
    <row r="25" spans="1:5" ht="19" x14ac:dyDescent="0.25">
      <c r="A25" s="6">
        <v>23</v>
      </c>
      <c r="B25" s="6">
        <f>SUM(C3:C25)</f>
        <v>53.79999999999999</v>
      </c>
      <c r="C25" s="2">
        <v>0.4</v>
      </c>
      <c r="D25" s="6"/>
      <c r="E25" s="19">
        <f>E32*(A25/30)</f>
        <v>42.933333333333337</v>
      </c>
    </row>
    <row r="26" spans="1:5" ht="19" x14ac:dyDescent="0.25">
      <c r="A26" s="6">
        <v>24</v>
      </c>
      <c r="B26" s="6">
        <f>SUM(C3:C26)</f>
        <v>62.599999999999994</v>
      </c>
      <c r="C26" s="2">
        <v>8.8000000000000007</v>
      </c>
      <c r="D26" s="6"/>
      <c r="E26" s="19">
        <f>E32*(A26/30)</f>
        <v>44.800000000000004</v>
      </c>
    </row>
    <row r="27" spans="1:5" ht="19" x14ac:dyDescent="0.25">
      <c r="A27" s="6">
        <v>25</v>
      </c>
      <c r="B27" s="6">
        <f>SUM(C3:C27)</f>
        <v>62.599999999999994</v>
      </c>
      <c r="C27" s="2">
        <v>0</v>
      </c>
      <c r="D27" s="6"/>
      <c r="E27" s="19">
        <f>E32*(A27/30)</f>
        <v>46.666666666666671</v>
      </c>
    </row>
    <row r="28" spans="1:5" ht="19" x14ac:dyDescent="0.25">
      <c r="A28" s="6">
        <v>26</v>
      </c>
      <c r="B28" s="6">
        <f>SUM(C3:C28)</f>
        <v>62.599999999999994</v>
      </c>
      <c r="C28" s="2">
        <v>0</v>
      </c>
      <c r="D28" s="6"/>
      <c r="E28" s="19">
        <f>E32*(A28/30)</f>
        <v>48.533333333333331</v>
      </c>
    </row>
    <row r="29" spans="1:5" ht="19" x14ac:dyDescent="0.25">
      <c r="A29" s="6">
        <v>27</v>
      </c>
      <c r="B29" s="6">
        <f>SUM(C3:C29)</f>
        <v>77.8</v>
      </c>
      <c r="C29" s="2">
        <v>15.2</v>
      </c>
      <c r="D29" s="6"/>
      <c r="E29" s="19">
        <f>E32*(A29/30)</f>
        <v>50.4</v>
      </c>
    </row>
    <row r="30" spans="1:5" ht="19" x14ac:dyDescent="0.25">
      <c r="A30" s="6">
        <v>28</v>
      </c>
      <c r="B30" s="6">
        <f>SUM(C3:C31)</f>
        <v>78.400000000000006</v>
      </c>
      <c r="C30" s="2">
        <v>0.4</v>
      </c>
      <c r="D30" s="6"/>
      <c r="E30" s="19">
        <f>E32*(A30/30)</f>
        <v>52.266666666666666</v>
      </c>
    </row>
    <row r="31" spans="1:5" ht="19" x14ac:dyDescent="0.25">
      <c r="A31" s="6">
        <v>29</v>
      </c>
      <c r="B31" s="6">
        <f>SUM(C3:C31)</f>
        <v>78.400000000000006</v>
      </c>
      <c r="C31" s="2">
        <v>0.2</v>
      </c>
      <c r="D31" s="6"/>
      <c r="E31" s="19">
        <f>E32*(A31/30)</f>
        <v>54.133333333333333</v>
      </c>
    </row>
    <row r="32" spans="1:5" ht="19" x14ac:dyDescent="0.25">
      <c r="A32" s="6">
        <v>30</v>
      </c>
      <c r="B32" s="6">
        <f>SUM(C3:C32)</f>
        <v>80.400000000000006</v>
      </c>
      <c r="C32" s="2">
        <v>2</v>
      </c>
      <c r="D32" s="6"/>
      <c r="E32" s="19">
        <v>56</v>
      </c>
    </row>
    <row r="33" spans="1:5" ht="19" x14ac:dyDescent="0.25">
      <c r="A33" s="6">
        <v>31</v>
      </c>
      <c r="B33" s="6">
        <f>SUM(C3:C33)</f>
        <v>80.400000000000006</v>
      </c>
      <c r="C33" s="6"/>
      <c r="D33" s="6"/>
      <c r="E33" s="19" t="s">
        <v>6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topLeftCell="A19" workbookViewId="0">
      <selection activeCell="F7" sqref="F7"/>
    </sheetView>
  </sheetViews>
  <sheetFormatPr baseColWidth="10" defaultRowHeight="16" x14ac:dyDescent="0.2"/>
  <sheetData>
    <row r="1" spans="1:5" ht="19" x14ac:dyDescent="0.25">
      <c r="A1" s="25" t="s">
        <v>26</v>
      </c>
      <c r="B1" s="17"/>
      <c r="C1" s="17"/>
      <c r="D1" s="17"/>
      <c r="E1" s="17"/>
    </row>
    <row r="2" spans="1:5" ht="19" x14ac:dyDescent="0.25">
      <c r="A2" s="6" t="s">
        <v>0</v>
      </c>
      <c r="B2" s="6" t="s">
        <v>1</v>
      </c>
      <c r="C2" s="6" t="s">
        <v>2</v>
      </c>
      <c r="D2" s="6" t="s">
        <v>3</v>
      </c>
      <c r="E2" s="18" t="s">
        <v>4</v>
      </c>
    </row>
    <row r="3" spans="1:5" ht="19" x14ac:dyDescent="0.25">
      <c r="A3" s="6">
        <v>1</v>
      </c>
      <c r="B3" s="6">
        <f>+C3</f>
        <v>0</v>
      </c>
      <c r="C3" s="2">
        <v>0</v>
      </c>
      <c r="D3" s="6"/>
      <c r="E3" s="19">
        <f>E33*(A3/31)</f>
        <v>2</v>
      </c>
    </row>
    <row r="4" spans="1:5" ht="19" x14ac:dyDescent="0.25">
      <c r="A4" s="6">
        <v>2</v>
      </c>
      <c r="B4" s="6">
        <f>SUM(C3:C4)</f>
        <v>0.2</v>
      </c>
      <c r="C4" s="2">
        <v>0.2</v>
      </c>
      <c r="D4" s="6"/>
      <c r="E4" s="19">
        <f>E33*(A4/31)</f>
        <v>4</v>
      </c>
    </row>
    <row r="5" spans="1:5" ht="19" x14ac:dyDescent="0.25">
      <c r="A5" s="6">
        <v>3</v>
      </c>
      <c r="B5" s="6">
        <f>SUM(C3:C5)</f>
        <v>0.2</v>
      </c>
      <c r="C5" s="2">
        <v>0</v>
      </c>
      <c r="D5" s="6"/>
      <c r="E5" s="19">
        <f>E33*(A5/31)</f>
        <v>6</v>
      </c>
    </row>
    <row r="6" spans="1:5" ht="19" x14ac:dyDescent="0.25">
      <c r="A6" s="6">
        <v>4</v>
      </c>
      <c r="B6" s="6">
        <f>SUM(C3:C6)</f>
        <v>3.2</v>
      </c>
      <c r="C6" s="2">
        <v>3</v>
      </c>
      <c r="D6" s="6"/>
      <c r="E6" s="19">
        <f>E33*(A6/31)</f>
        <v>8</v>
      </c>
    </row>
    <row r="7" spans="1:5" ht="19" x14ac:dyDescent="0.25">
      <c r="A7" s="6">
        <v>5</v>
      </c>
      <c r="B7" s="6">
        <f>SUM(C3:C7)</f>
        <v>6.8000000000000007</v>
      </c>
      <c r="C7" s="2">
        <v>3.6</v>
      </c>
      <c r="D7" s="6"/>
      <c r="E7" s="19">
        <f>E33*(A7/31)</f>
        <v>10</v>
      </c>
    </row>
    <row r="8" spans="1:5" ht="19" x14ac:dyDescent="0.25">
      <c r="A8" s="6">
        <v>6</v>
      </c>
      <c r="B8" s="6">
        <f>SUM(C3:C8)</f>
        <v>13.8</v>
      </c>
      <c r="C8" s="2">
        <v>7</v>
      </c>
      <c r="D8" s="6"/>
      <c r="E8" s="19">
        <f>E33*(A8/31)</f>
        <v>12</v>
      </c>
    </row>
    <row r="9" spans="1:5" ht="19" x14ac:dyDescent="0.25">
      <c r="A9" s="6">
        <v>7</v>
      </c>
      <c r="B9" s="6">
        <f>SUM(C3:C9)</f>
        <v>13.8</v>
      </c>
      <c r="C9" s="2">
        <v>0</v>
      </c>
      <c r="D9" s="6"/>
      <c r="E9" s="19">
        <f>E33*(A9/31)</f>
        <v>14</v>
      </c>
    </row>
    <row r="10" spans="1:5" ht="19" x14ac:dyDescent="0.25">
      <c r="A10" s="6">
        <v>8</v>
      </c>
      <c r="B10" s="6">
        <f>SUM(C3:C10)</f>
        <v>32.200000000000003</v>
      </c>
      <c r="C10" s="2">
        <v>18.399999999999999</v>
      </c>
      <c r="D10" s="6"/>
      <c r="E10" s="19">
        <f>E33*(A10/31)</f>
        <v>16</v>
      </c>
    </row>
    <row r="11" spans="1:5" ht="19" x14ac:dyDescent="0.25">
      <c r="A11" s="6">
        <v>9</v>
      </c>
      <c r="B11" s="6">
        <f>SUM(C3:C11)</f>
        <v>47.6</v>
      </c>
      <c r="C11" s="2">
        <v>15.4</v>
      </c>
      <c r="D11" s="6"/>
      <c r="E11" s="19">
        <f>E33*(A11/31)</f>
        <v>18</v>
      </c>
    </row>
    <row r="12" spans="1:5" ht="19" x14ac:dyDescent="0.25">
      <c r="A12" s="6">
        <v>10</v>
      </c>
      <c r="B12" s="6">
        <f>SUM(C3:C12)</f>
        <v>48.2</v>
      </c>
      <c r="C12" s="2">
        <v>0.6</v>
      </c>
      <c r="D12" s="6"/>
      <c r="E12" s="19">
        <f>E33*(A12/31)</f>
        <v>20</v>
      </c>
    </row>
    <row r="13" spans="1:5" ht="19" x14ac:dyDescent="0.25">
      <c r="A13" s="6">
        <v>11</v>
      </c>
      <c r="B13" s="6">
        <f>SUM(C3:C13)</f>
        <v>50.6</v>
      </c>
      <c r="C13" s="2">
        <v>2.4</v>
      </c>
      <c r="D13" s="6"/>
      <c r="E13" s="19">
        <f>E33*(A13/31)</f>
        <v>22</v>
      </c>
    </row>
    <row r="14" spans="1:5" ht="19" x14ac:dyDescent="0.25">
      <c r="A14" s="6">
        <v>12</v>
      </c>
      <c r="B14" s="6">
        <f>SUM(C3:C14)</f>
        <v>50.800000000000004</v>
      </c>
      <c r="C14" s="2">
        <v>0.2</v>
      </c>
      <c r="D14" s="6"/>
      <c r="E14" s="19">
        <f>E33*(A14/31)</f>
        <v>24</v>
      </c>
    </row>
    <row r="15" spans="1:5" ht="19" x14ac:dyDescent="0.25">
      <c r="A15" s="6">
        <v>13</v>
      </c>
      <c r="B15" s="6">
        <f>SUM(C3:C15)</f>
        <v>50.800000000000004</v>
      </c>
      <c r="C15" s="2">
        <v>0</v>
      </c>
      <c r="D15" s="6"/>
      <c r="E15" s="19">
        <f>E33*(A15/31)</f>
        <v>26</v>
      </c>
    </row>
    <row r="16" spans="1:5" ht="19" x14ac:dyDescent="0.25">
      <c r="A16" s="6">
        <v>14</v>
      </c>
      <c r="B16" s="6">
        <f>SUM(C3:C16)</f>
        <v>52.000000000000007</v>
      </c>
      <c r="C16" s="2">
        <v>1.2</v>
      </c>
      <c r="D16" s="6"/>
      <c r="E16" s="19">
        <f>E33*(A16/31)</f>
        <v>28</v>
      </c>
    </row>
    <row r="17" spans="1:5" ht="19" x14ac:dyDescent="0.25">
      <c r="A17" s="6">
        <v>15</v>
      </c>
      <c r="B17" s="6">
        <f>SUM(C3:C17)</f>
        <v>52.20000000000001</v>
      </c>
      <c r="C17" s="2">
        <v>0.2</v>
      </c>
      <c r="D17" s="6" t="s">
        <v>6</v>
      </c>
      <c r="E17" s="19">
        <f>E33*(A17/31)</f>
        <v>30</v>
      </c>
    </row>
    <row r="18" spans="1:5" ht="19" x14ac:dyDescent="0.25">
      <c r="A18" s="6">
        <v>16</v>
      </c>
      <c r="B18" s="6">
        <f>SUM(C3:C18)</f>
        <v>52.20000000000001</v>
      </c>
      <c r="C18" s="2">
        <v>0</v>
      </c>
      <c r="D18" s="6"/>
      <c r="E18" s="19">
        <f>E33*(A18/31)</f>
        <v>32</v>
      </c>
    </row>
    <row r="19" spans="1:5" ht="19" x14ac:dyDescent="0.25">
      <c r="A19" s="6">
        <v>17</v>
      </c>
      <c r="B19" s="6">
        <f>SUM(C3:C19)</f>
        <v>52.20000000000001</v>
      </c>
      <c r="C19" s="2">
        <v>0</v>
      </c>
      <c r="D19" s="6"/>
      <c r="E19" s="19">
        <f>E33*(A19/31)</f>
        <v>34</v>
      </c>
    </row>
    <row r="20" spans="1:5" ht="19" x14ac:dyDescent="0.25">
      <c r="A20" s="6">
        <v>18</v>
      </c>
      <c r="B20" s="6">
        <f>SUM(C3:C20)</f>
        <v>52.20000000000001</v>
      </c>
      <c r="C20" s="2">
        <v>0</v>
      </c>
      <c r="D20" s="6"/>
      <c r="E20" s="19">
        <f>E33*(A20/31)</f>
        <v>36</v>
      </c>
    </row>
    <row r="21" spans="1:5" ht="19" x14ac:dyDescent="0.25">
      <c r="A21" s="6">
        <v>19</v>
      </c>
      <c r="B21" s="6">
        <f>SUM(C3:C21)</f>
        <v>52.20000000000001</v>
      </c>
      <c r="C21" s="2">
        <v>0</v>
      </c>
      <c r="D21" s="6"/>
      <c r="E21" s="19">
        <f>E33*(A21/31)</f>
        <v>38</v>
      </c>
    </row>
    <row r="22" spans="1:5" ht="19" x14ac:dyDescent="0.25">
      <c r="A22" s="6">
        <v>20</v>
      </c>
      <c r="B22" s="6">
        <f>SUM(C3:C22)</f>
        <v>52.20000000000001</v>
      </c>
      <c r="C22" s="2">
        <v>0</v>
      </c>
      <c r="D22" s="6"/>
      <c r="E22" s="19">
        <f>E33*(A22/31)</f>
        <v>40</v>
      </c>
    </row>
    <row r="23" spans="1:5" ht="19" x14ac:dyDescent="0.25">
      <c r="A23" s="6">
        <v>21</v>
      </c>
      <c r="B23" s="6">
        <f>SUM(C3:C23)</f>
        <v>52.20000000000001</v>
      </c>
      <c r="C23" s="2">
        <v>0</v>
      </c>
      <c r="D23" s="6"/>
      <c r="E23" s="19">
        <f>E33*(A23/31)</f>
        <v>42</v>
      </c>
    </row>
    <row r="24" spans="1:5" ht="19" x14ac:dyDescent="0.25">
      <c r="A24" s="6">
        <v>22</v>
      </c>
      <c r="B24" s="6">
        <f>SUM(C3:C24)</f>
        <v>52.20000000000001</v>
      </c>
      <c r="C24" s="2">
        <v>0</v>
      </c>
      <c r="D24" s="6"/>
      <c r="E24" s="19">
        <f>E33*(A24/31)</f>
        <v>44</v>
      </c>
    </row>
    <row r="25" spans="1:5" ht="19" x14ac:dyDescent="0.25">
      <c r="A25" s="6">
        <v>23</v>
      </c>
      <c r="B25" s="6">
        <f>SUM(C3:C25)</f>
        <v>52.20000000000001</v>
      </c>
      <c r="C25" s="2">
        <v>0</v>
      </c>
      <c r="D25" s="6"/>
      <c r="E25" s="19">
        <f>E33*(A25/31)</f>
        <v>46</v>
      </c>
    </row>
    <row r="26" spans="1:5" ht="19" x14ac:dyDescent="0.25">
      <c r="A26" s="6">
        <v>24</v>
      </c>
      <c r="B26" s="6">
        <f>SUM(C3:C26)</f>
        <v>52.20000000000001</v>
      </c>
      <c r="C26" s="2">
        <v>0</v>
      </c>
      <c r="D26" s="6"/>
      <c r="E26" s="19">
        <f>E33*(A26/31)</f>
        <v>48</v>
      </c>
    </row>
    <row r="27" spans="1:5" ht="19" x14ac:dyDescent="0.25">
      <c r="A27" s="6">
        <v>25</v>
      </c>
      <c r="B27" s="6">
        <f>SUM(C3:C27)</f>
        <v>52.20000000000001</v>
      </c>
      <c r="C27" s="2">
        <v>0</v>
      </c>
      <c r="D27" s="6"/>
      <c r="E27" s="19">
        <f>E33*(A27/31)</f>
        <v>50</v>
      </c>
    </row>
    <row r="28" spans="1:5" ht="19" x14ac:dyDescent="0.25">
      <c r="A28" s="6">
        <v>26</v>
      </c>
      <c r="B28" s="6">
        <f>SUM(C3:C28)</f>
        <v>52.20000000000001</v>
      </c>
      <c r="C28" s="2">
        <v>0</v>
      </c>
      <c r="D28" s="6"/>
      <c r="E28" s="19">
        <f>E33*(A28/31)</f>
        <v>52</v>
      </c>
    </row>
    <row r="29" spans="1:5" ht="19" x14ac:dyDescent="0.25">
      <c r="A29" s="6">
        <v>27</v>
      </c>
      <c r="B29" s="6">
        <f>SUM(C3:C29)</f>
        <v>52.20000000000001</v>
      </c>
      <c r="C29" s="2">
        <v>0</v>
      </c>
      <c r="D29" s="6"/>
      <c r="E29" s="19">
        <f>E33*(A29/31)</f>
        <v>54</v>
      </c>
    </row>
    <row r="30" spans="1:5" ht="19" x14ac:dyDescent="0.25">
      <c r="A30" s="6">
        <v>28</v>
      </c>
      <c r="B30" s="6">
        <f>SUM(C3:C30)</f>
        <v>52.20000000000001</v>
      </c>
      <c r="C30" s="2">
        <v>0</v>
      </c>
      <c r="D30" s="6"/>
      <c r="E30" s="19">
        <f>E33*(A30/31)</f>
        <v>56</v>
      </c>
    </row>
    <row r="31" spans="1:5" ht="19" x14ac:dyDescent="0.25">
      <c r="A31" s="6">
        <v>29</v>
      </c>
      <c r="B31" s="6">
        <f>SUM(C3:C31)</f>
        <v>52.20000000000001</v>
      </c>
      <c r="C31" s="2">
        <v>0</v>
      </c>
      <c r="D31" s="6"/>
      <c r="E31" s="19">
        <f>E33*(A31/31)</f>
        <v>58</v>
      </c>
    </row>
    <row r="32" spans="1:5" ht="19" x14ac:dyDescent="0.25">
      <c r="A32" s="6">
        <v>30</v>
      </c>
      <c r="B32" s="6">
        <f>SUM(C3:C32)</f>
        <v>52.20000000000001</v>
      </c>
      <c r="C32" s="2">
        <v>0</v>
      </c>
      <c r="D32" s="6"/>
      <c r="E32" s="19">
        <f>E33*(A32/31)</f>
        <v>60</v>
      </c>
    </row>
    <row r="33" spans="1:5" ht="19" x14ac:dyDescent="0.25">
      <c r="A33" s="6">
        <v>31</v>
      </c>
      <c r="B33" s="6">
        <f>SUM(C3:C33)</f>
        <v>52.20000000000001</v>
      </c>
      <c r="C33" s="2">
        <v>0</v>
      </c>
      <c r="D33" s="6"/>
      <c r="E33" s="18">
        <v>62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zoomScale="117" workbookViewId="0">
      <selection activeCell="C3" sqref="C3:C32"/>
    </sheetView>
  </sheetViews>
  <sheetFormatPr baseColWidth="10" defaultRowHeight="16" x14ac:dyDescent="0.2"/>
  <cols>
    <col min="5" max="5" width="14" customWidth="1"/>
  </cols>
  <sheetData>
    <row r="1" spans="1:5" ht="20" x14ac:dyDescent="0.2">
      <c r="A1" s="1" t="s">
        <v>27</v>
      </c>
    </row>
    <row r="2" spans="1:5" ht="18" x14ac:dyDescent="0.2">
      <c r="A2" s="3" t="s">
        <v>0</v>
      </c>
      <c r="B2" s="9" t="s">
        <v>1</v>
      </c>
      <c r="C2" s="9" t="s">
        <v>2</v>
      </c>
      <c r="D2" s="3" t="s">
        <v>3</v>
      </c>
      <c r="E2" s="5" t="s">
        <v>4</v>
      </c>
    </row>
    <row r="3" spans="1:5" ht="18" x14ac:dyDescent="0.2">
      <c r="A3" s="6">
        <v>1</v>
      </c>
      <c r="B3" s="6">
        <f>+C3</f>
        <v>0</v>
      </c>
      <c r="C3" s="27">
        <v>0</v>
      </c>
      <c r="D3" s="6"/>
      <c r="E3" s="20">
        <v>1.8333333333333333</v>
      </c>
    </row>
    <row r="4" spans="1:5" ht="18" x14ac:dyDescent="0.2">
      <c r="A4" s="6">
        <v>2</v>
      </c>
      <c r="B4" s="6">
        <f>SUM(C3:C4)</f>
        <v>0</v>
      </c>
      <c r="C4" s="27">
        <v>0</v>
      </c>
      <c r="D4" s="6"/>
      <c r="E4" s="20">
        <v>3.6666666666666665</v>
      </c>
    </row>
    <row r="5" spans="1:5" ht="18" x14ac:dyDescent="0.2">
      <c r="A5" s="6">
        <v>3</v>
      </c>
      <c r="B5" s="6">
        <f>SUM(C3:C5)</f>
        <v>0</v>
      </c>
      <c r="C5" s="27">
        <v>0</v>
      </c>
      <c r="D5" s="6"/>
      <c r="E5" s="20">
        <v>5.5</v>
      </c>
    </row>
    <row r="6" spans="1:5" ht="18" x14ac:dyDescent="0.2">
      <c r="A6" s="6">
        <v>4</v>
      </c>
      <c r="B6" s="6">
        <f>SUM(C3:C6)</f>
        <v>0</v>
      </c>
      <c r="C6" s="27">
        <v>0</v>
      </c>
      <c r="D6" s="6"/>
      <c r="E6" s="20">
        <v>7.333333333333333</v>
      </c>
    </row>
    <row r="7" spans="1:5" ht="18" x14ac:dyDescent="0.2">
      <c r="A7" s="6">
        <v>5</v>
      </c>
      <c r="B7" s="6">
        <f>SUM(C3:C7)</f>
        <v>0</v>
      </c>
      <c r="C7" s="27">
        <v>0</v>
      </c>
      <c r="D7" s="6"/>
      <c r="E7" s="20">
        <v>9.1666666666666661</v>
      </c>
    </row>
    <row r="8" spans="1:5" ht="18" x14ac:dyDescent="0.2">
      <c r="A8" s="6">
        <v>6</v>
      </c>
      <c r="B8" s="6">
        <f>SUM(C3:C8)</f>
        <v>0</v>
      </c>
      <c r="C8" s="27">
        <v>0</v>
      </c>
      <c r="D8" s="6"/>
      <c r="E8" s="20">
        <v>11</v>
      </c>
    </row>
    <row r="9" spans="1:5" ht="18" x14ac:dyDescent="0.2">
      <c r="A9" s="6">
        <v>7</v>
      </c>
      <c r="B9" s="6">
        <f>SUM(C3:C9)</f>
        <v>0</v>
      </c>
      <c r="C9" s="27">
        <v>0</v>
      </c>
      <c r="D9" s="6"/>
      <c r="E9" s="20">
        <v>12.833333333333334</v>
      </c>
    </row>
    <row r="10" spans="1:5" ht="18" x14ac:dyDescent="0.2">
      <c r="A10" s="6">
        <v>8</v>
      </c>
      <c r="B10" s="6">
        <f>SUM(C3:C10)</f>
        <v>0</v>
      </c>
      <c r="C10" s="27">
        <v>0</v>
      </c>
      <c r="D10" s="6"/>
      <c r="E10" s="20">
        <v>14.666666666666666</v>
      </c>
    </row>
    <row r="11" spans="1:5" ht="18" x14ac:dyDescent="0.2">
      <c r="A11" s="6">
        <v>9</v>
      </c>
      <c r="B11" s="6">
        <f>SUM(C3:C11)</f>
        <v>0</v>
      </c>
      <c r="C11" s="27">
        <v>0</v>
      </c>
      <c r="D11" s="6"/>
      <c r="E11" s="20">
        <v>16.5</v>
      </c>
    </row>
    <row r="12" spans="1:5" ht="18" x14ac:dyDescent="0.2">
      <c r="A12" s="6">
        <v>10</v>
      </c>
      <c r="B12" s="6">
        <f>SUM(C3:C12)</f>
        <v>1</v>
      </c>
      <c r="C12" s="27">
        <v>1</v>
      </c>
      <c r="D12" s="6"/>
      <c r="E12" s="20">
        <v>18.333333333333332</v>
      </c>
    </row>
    <row r="13" spans="1:5" ht="18" x14ac:dyDescent="0.2">
      <c r="A13" s="6">
        <v>11</v>
      </c>
      <c r="B13" s="6">
        <f>SUM(C3:C13)</f>
        <v>1</v>
      </c>
      <c r="C13" s="27">
        <v>0</v>
      </c>
      <c r="D13" s="6"/>
      <c r="E13" s="20">
        <v>20.166666666666664</v>
      </c>
    </row>
    <row r="14" spans="1:5" ht="18" x14ac:dyDescent="0.2">
      <c r="A14" s="6">
        <v>12</v>
      </c>
      <c r="B14" s="6">
        <f>SUM(C3:C14)</f>
        <v>1</v>
      </c>
      <c r="C14" s="27">
        <v>0</v>
      </c>
      <c r="D14" s="6"/>
      <c r="E14" s="20">
        <v>22</v>
      </c>
    </row>
    <row r="15" spans="1:5" ht="18" x14ac:dyDescent="0.2">
      <c r="A15" s="6">
        <v>13</v>
      </c>
      <c r="B15" s="6">
        <f>SUM(C3:C15)</f>
        <v>1</v>
      </c>
      <c r="C15" s="27">
        <v>0</v>
      </c>
      <c r="D15" s="6"/>
      <c r="E15" s="20">
        <v>23.833333333333336</v>
      </c>
    </row>
    <row r="16" spans="1:5" ht="18" x14ac:dyDescent="0.2">
      <c r="A16" s="6">
        <v>14</v>
      </c>
      <c r="B16" s="6">
        <f>SUM(C3:C16)</f>
        <v>1</v>
      </c>
      <c r="C16" s="27">
        <v>0</v>
      </c>
      <c r="D16" s="6"/>
      <c r="E16" s="20">
        <v>25.666666666666668</v>
      </c>
    </row>
    <row r="17" spans="1:5" ht="18" x14ac:dyDescent="0.2">
      <c r="A17" s="6">
        <v>15</v>
      </c>
      <c r="B17" s="6">
        <f>SUM(C3:C17)</f>
        <v>1</v>
      </c>
      <c r="C17" s="27">
        <v>0</v>
      </c>
      <c r="D17" s="6" t="s">
        <v>6</v>
      </c>
      <c r="E17" s="20">
        <v>27.5</v>
      </c>
    </row>
    <row r="18" spans="1:5" ht="18" x14ac:dyDescent="0.2">
      <c r="A18" s="6">
        <v>16</v>
      </c>
      <c r="B18" s="6">
        <f>SUM(C3:C18)</f>
        <v>4.3</v>
      </c>
      <c r="C18" s="27">
        <v>3.3</v>
      </c>
      <c r="D18" s="6"/>
      <c r="E18" s="20">
        <v>29.333333333333332</v>
      </c>
    </row>
    <row r="19" spans="1:5" ht="18" x14ac:dyDescent="0.2">
      <c r="A19" s="6">
        <v>17</v>
      </c>
      <c r="B19" s="6">
        <f>SUM(C3:C19)</f>
        <v>4.3</v>
      </c>
      <c r="C19" s="27">
        <v>0</v>
      </c>
      <c r="D19" s="6"/>
      <c r="E19" s="20">
        <v>31.166666666666664</v>
      </c>
    </row>
    <row r="20" spans="1:5" ht="18" x14ac:dyDescent="0.2">
      <c r="A20" s="6">
        <v>18</v>
      </c>
      <c r="B20" s="6">
        <f>SUM(C3:C20)</f>
        <v>4.3</v>
      </c>
      <c r="C20" s="27">
        <v>0</v>
      </c>
      <c r="D20" s="6"/>
      <c r="E20" s="20">
        <v>33</v>
      </c>
    </row>
    <row r="21" spans="1:5" ht="18" x14ac:dyDescent="0.2">
      <c r="A21" s="6">
        <v>19</v>
      </c>
      <c r="B21" s="6">
        <f>SUM(C3:C21)</f>
        <v>4.3</v>
      </c>
      <c r="C21" s="27">
        <v>0</v>
      </c>
      <c r="D21" s="6"/>
      <c r="E21" s="20">
        <v>34.833333333333329</v>
      </c>
    </row>
    <row r="22" spans="1:5" ht="18" x14ac:dyDescent="0.2">
      <c r="A22" s="6">
        <v>20</v>
      </c>
      <c r="B22" s="6">
        <f>SUM(C3:C22)</f>
        <v>18.3</v>
      </c>
      <c r="C22" s="27">
        <v>14</v>
      </c>
      <c r="D22" s="6"/>
      <c r="E22" s="20">
        <v>36.666666666666664</v>
      </c>
    </row>
    <row r="23" spans="1:5" ht="18" x14ac:dyDescent="0.2">
      <c r="A23" s="6">
        <v>21</v>
      </c>
      <c r="B23" s="6">
        <f>SUM(C3:C23)</f>
        <v>21.3</v>
      </c>
      <c r="C23" s="27">
        <v>3</v>
      </c>
      <c r="D23" s="6"/>
      <c r="E23" s="20">
        <v>38.5</v>
      </c>
    </row>
    <row r="24" spans="1:5" ht="18" x14ac:dyDescent="0.2">
      <c r="A24" s="6">
        <v>22</v>
      </c>
      <c r="B24" s="6">
        <f>SUM(C3:C24)</f>
        <v>21.5</v>
      </c>
      <c r="C24" s="27">
        <v>0.2</v>
      </c>
      <c r="D24" s="6"/>
      <c r="E24" s="20">
        <v>40.333333333333329</v>
      </c>
    </row>
    <row r="25" spans="1:5" ht="18" x14ac:dyDescent="0.2">
      <c r="A25" s="6">
        <v>23</v>
      </c>
      <c r="B25" s="6">
        <f>SUM(C3:C25)</f>
        <v>21.5</v>
      </c>
      <c r="C25" s="27">
        <v>0</v>
      </c>
      <c r="D25" s="6"/>
      <c r="E25" s="20">
        <v>42.166666666666671</v>
      </c>
    </row>
    <row r="26" spans="1:5" ht="18" x14ac:dyDescent="0.2">
      <c r="A26" s="6">
        <v>24</v>
      </c>
      <c r="B26" s="6">
        <f>SUM(C3:C26)</f>
        <v>21.5</v>
      </c>
      <c r="C26" s="27">
        <v>0</v>
      </c>
      <c r="D26" s="6"/>
      <c r="E26" s="20">
        <v>44</v>
      </c>
    </row>
    <row r="27" spans="1:5" ht="18" x14ac:dyDescent="0.2">
      <c r="A27" s="6">
        <v>25</v>
      </c>
      <c r="B27" s="6">
        <f>SUM(C3:C27)</f>
        <v>21.5</v>
      </c>
      <c r="C27" s="27">
        <v>0</v>
      </c>
      <c r="D27" s="6"/>
      <c r="E27" s="20">
        <v>45.833333333333336</v>
      </c>
    </row>
    <row r="28" spans="1:5" ht="18" x14ac:dyDescent="0.2">
      <c r="A28" s="6">
        <v>26</v>
      </c>
      <c r="B28" s="6">
        <f>SUM(C3:C28)</f>
        <v>21.7</v>
      </c>
      <c r="C28" s="27">
        <v>0.2</v>
      </c>
      <c r="D28" s="6"/>
      <c r="E28" s="20">
        <v>47.666666666666671</v>
      </c>
    </row>
    <row r="29" spans="1:5" ht="18" x14ac:dyDescent="0.2">
      <c r="A29" s="6">
        <v>27</v>
      </c>
      <c r="B29" s="6">
        <f>SUM(C3:C29)</f>
        <v>21.7</v>
      </c>
      <c r="C29" s="27">
        <v>0</v>
      </c>
      <c r="D29" s="6"/>
      <c r="E29" s="20">
        <v>49.5</v>
      </c>
    </row>
    <row r="30" spans="1:5" ht="18" x14ac:dyDescent="0.2">
      <c r="A30" s="6">
        <v>28</v>
      </c>
      <c r="B30" s="6">
        <f>SUM(C3:C30)</f>
        <v>22.099999999999998</v>
      </c>
      <c r="C30" s="27">
        <v>0.4</v>
      </c>
      <c r="D30" s="6"/>
      <c r="E30" s="20">
        <v>51.333333333333336</v>
      </c>
    </row>
    <row r="31" spans="1:5" ht="18" x14ac:dyDescent="0.2">
      <c r="A31" s="6">
        <v>29</v>
      </c>
      <c r="B31" s="6">
        <f>SUM(C3:C31)</f>
        <v>22.099999999999998</v>
      </c>
      <c r="C31" s="27">
        <v>0</v>
      </c>
      <c r="D31" s="6"/>
      <c r="E31" s="20">
        <v>53.166666666666664</v>
      </c>
    </row>
    <row r="32" spans="1:5" ht="18" x14ac:dyDescent="0.2">
      <c r="A32" s="6">
        <v>30</v>
      </c>
      <c r="B32" s="6">
        <f>SUM(C3:C32)</f>
        <v>24.099999999999998</v>
      </c>
      <c r="C32" s="27">
        <v>2</v>
      </c>
      <c r="D32" s="6"/>
      <c r="E32" s="20">
        <v>55</v>
      </c>
    </row>
    <row r="33" spans="5:5" x14ac:dyDescent="0.2">
      <c r="E33" s="12">
        <v>55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zoomScale="102" workbookViewId="0">
      <selection activeCell="C3" sqref="C3:C33"/>
    </sheetView>
  </sheetViews>
  <sheetFormatPr baseColWidth="10" defaultRowHeight="16" x14ac:dyDescent="0.2"/>
  <sheetData>
    <row r="1" spans="1:5" ht="20" x14ac:dyDescent="0.2">
      <c r="A1" s="1" t="s">
        <v>28</v>
      </c>
    </row>
    <row r="2" spans="1:5" ht="18" x14ac:dyDescent="0.2">
      <c r="A2" s="3" t="s">
        <v>0</v>
      </c>
      <c r="B2" s="9" t="s">
        <v>1</v>
      </c>
      <c r="C2" s="9" t="s">
        <v>2</v>
      </c>
      <c r="D2" s="3" t="s">
        <v>3</v>
      </c>
      <c r="E2" s="5" t="s">
        <v>4</v>
      </c>
    </row>
    <row r="3" spans="1:5" ht="19" x14ac:dyDescent="0.25">
      <c r="A3" s="6">
        <v>1</v>
      </c>
      <c r="B3" s="6">
        <f>SUM(C3:C3)</f>
        <v>0.6</v>
      </c>
      <c r="C3" s="6">
        <v>0.6</v>
      </c>
      <c r="D3" s="6" t="s">
        <v>6</v>
      </c>
      <c r="E3" s="19">
        <f>E33*(A3/31)</f>
        <v>1.6774193548387095</v>
      </c>
    </row>
    <row r="4" spans="1:5" ht="19" x14ac:dyDescent="0.25">
      <c r="A4" s="6">
        <v>2</v>
      </c>
      <c r="B4" s="6">
        <f>SUM(C3:C4)</f>
        <v>0.6</v>
      </c>
      <c r="C4" s="6">
        <v>0</v>
      </c>
      <c r="D4" s="6"/>
      <c r="E4" s="19">
        <f>E33*(A4/31)</f>
        <v>3.354838709677419</v>
      </c>
    </row>
    <row r="5" spans="1:5" ht="19" x14ac:dyDescent="0.25">
      <c r="A5" s="6">
        <v>3</v>
      </c>
      <c r="B5" s="6">
        <f>SUM(C3:C5)</f>
        <v>0.8</v>
      </c>
      <c r="C5" s="6">
        <v>0.2</v>
      </c>
      <c r="D5" s="6"/>
      <c r="E5" s="19">
        <f>E33*(A5/31)</f>
        <v>5.032258064516129</v>
      </c>
    </row>
    <row r="6" spans="1:5" ht="19" x14ac:dyDescent="0.25">
      <c r="A6" s="6">
        <v>4</v>
      </c>
      <c r="B6" s="6">
        <f>SUM(C3:C6)</f>
        <v>23</v>
      </c>
      <c r="C6" s="6">
        <v>22.2</v>
      </c>
      <c r="D6" s="6"/>
      <c r="E6" s="19">
        <f>E33*(A6/31)</f>
        <v>6.7096774193548381</v>
      </c>
    </row>
    <row r="7" spans="1:5" ht="19" x14ac:dyDescent="0.25">
      <c r="A7" s="6">
        <v>5</v>
      </c>
      <c r="B7" s="6">
        <f>SUM(C3:C7)</f>
        <v>23.2</v>
      </c>
      <c r="C7" s="6">
        <v>0.2</v>
      </c>
      <c r="D7" s="6"/>
      <c r="E7" s="19">
        <f>E33*(A7/31)</f>
        <v>8.387096774193548</v>
      </c>
    </row>
    <row r="8" spans="1:5" ht="19" x14ac:dyDescent="0.25">
      <c r="A8" s="6">
        <v>6</v>
      </c>
      <c r="B8" s="6">
        <f>SUM(C3:C8)</f>
        <v>23.2</v>
      </c>
      <c r="C8" s="6">
        <v>0</v>
      </c>
      <c r="D8" s="6"/>
      <c r="E8" s="19">
        <f>E33*(A8/31)</f>
        <v>10.064516129032258</v>
      </c>
    </row>
    <row r="9" spans="1:5" ht="19" x14ac:dyDescent="0.25">
      <c r="A9" s="6">
        <v>7</v>
      </c>
      <c r="B9" s="6">
        <f>SUM(C3:C9)</f>
        <v>23.2</v>
      </c>
      <c r="C9" s="6">
        <v>0</v>
      </c>
      <c r="D9" s="6"/>
      <c r="E9" s="19">
        <f>E33*(A9/31)</f>
        <v>11.741935483870968</v>
      </c>
    </row>
    <row r="10" spans="1:5" ht="19" x14ac:dyDescent="0.25">
      <c r="A10" s="6">
        <v>8</v>
      </c>
      <c r="B10" s="6">
        <f>SUM(C3:C10)</f>
        <v>27.799999999999997</v>
      </c>
      <c r="C10" s="6">
        <v>4.5999999999999996</v>
      </c>
      <c r="D10" s="6"/>
      <c r="E10" s="19">
        <f>E33*(A10/31)</f>
        <v>13.419354838709676</v>
      </c>
    </row>
    <row r="11" spans="1:5" ht="19" x14ac:dyDescent="0.25">
      <c r="A11" s="6">
        <v>9</v>
      </c>
      <c r="B11" s="6">
        <f>SUM(C3:C11)</f>
        <v>30.599999999999998</v>
      </c>
      <c r="C11" s="6">
        <v>2.8</v>
      </c>
      <c r="D11" s="6"/>
      <c r="E11" s="19">
        <f>E33*(A11/31)</f>
        <v>15.096774193548388</v>
      </c>
    </row>
    <row r="12" spans="1:5" ht="19" x14ac:dyDescent="0.25">
      <c r="A12" s="6">
        <v>10</v>
      </c>
      <c r="B12" s="6">
        <f>SUM(C3:C12)</f>
        <v>43.599999999999994</v>
      </c>
      <c r="C12" s="6">
        <v>13</v>
      </c>
      <c r="D12" s="6"/>
      <c r="E12" s="19">
        <f>E33*(A12/31)</f>
        <v>16.774193548387096</v>
      </c>
    </row>
    <row r="13" spans="1:5" ht="19" x14ac:dyDescent="0.25">
      <c r="A13" s="6">
        <v>11</v>
      </c>
      <c r="B13" s="6">
        <f>SUM(C3:C13)</f>
        <v>44.199999999999996</v>
      </c>
      <c r="C13" s="6">
        <v>0.6</v>
      </c>
      <c r="D13" s="6"/>
      <c r="E13" s="19">
        <f>E33*(A13/31)</f>
        <v>18.451612903225808</v>
      </c>
    </row>
    <row r="14" spans="1:5" ht="19" x14ac:dyDescent="0.25">
      <c r="A14" s="6">
        <v>12</v>
      </c>
      <c r="B14" s="6">
        <f>SUM(C3:C14)</f>
        <v>44.8</v>
      </c>
      <c r="C14" s="6">
        <v>0.6</v>
      </c>
      <c r="D14" s="6"/>
      <c r="E14" s="19">
        <f>E33*(A14/31)</f>
        <v>20.129032258064516</v>
      </c>
    </row>
    <row r="15" spans="1:5" ht="19" x14ac:dyDescent="0.25">
      <c r="A15" s="6">
        <v>13</v>
      </c>
      <c r="B15" s="6">
        <f>SUM(C3:C15)</f>
        <v>45</v>
      </c>
      <c r="C15" s="6">
        <v>0.2</v>
      </c>
      <c r="D15" s="6"/>
      <c r="E15" s="19">
        <f>E33*(A15/31)</f>
        <v>21.806451612903228</v>
      </c>
    </row>
    <row r="16" spans="1:5" ht="19" x14ac:dyDescent="0.25">
      <c r="A16" s="6">
        <v>14</v>
      </c>
      <c r="B16" s="6">
        <f>SUM(C3:C16)</f>
        <v>68.8</v>
      </c>
      <c r="C16" s="6">
        <v>23.8</v>
      </c>
      <c r="D16" s="6"/>
      <c r="E16" s="19">
        <f>E33*(A16/31)</f>
        <v>23.483870967741936</v>
      </c>
    </row>
    <row r="17" spans="1:5" ht="19" x14ac:dyDescent="0.25">
      <c r="A17" s="6">
        <v>15</v>
      </c>
      <c r="B17" s="6">
        <f>SUM(C3:C17)</f>
        <v>75.599999999999994</v>
      </c>
      <c r="C17" s="6">
        <v>6.8</v>
      </c>
      <c r="D17" s="6"/>
      <c r="E17" s="19">
        <f>E33*(A17/31)</f>
        <v>25.161290322580648</v>
      </c>
    </row>
    <row r="18" spans="1:5" ht="19" x14ac:dyDescent="0.25">
      <c r="A18" s="6">
        <v>16</v>
      </c>
      <c r="B18" s="6">
        <f>SUM(C3:C18)</f>
        <v>80.199999999999989</v>
      </c>
      <c r="C18" s="6">
        <v>4.5999999999999996</v>
      </c>
      <c r="D18" s="6"/>
      <c r="E18" s="19">
        <f>E33*(A18/31)</f>
        <v>26.838709677419352</v>
      </c>
    </row>
    <row r="19" spans="1:5" ht="19" x14ac:dyDescent="0.25">
      <c r="A19" s="6">
        <v>17</v>
      </c>
      <c r="B19" s="6">
        <f>SUM(C3:C19)</f>
        <v>80.199999999999989</v>
      </c>
      <c r="C19" s="6">
        <v>0</v>
      </c>
      <c r="D19" s="6"/>
      <c r="E19" s="19">
        <f>E33*(A19/31)</f>
        <v>28.516129032258064</v>
      </c>
    </row>
    <row r="20" spans="1:5" ht="19" x14ac:dyDescent="0.25">
      <c r="A20" s="6">
        <v>18</v>
      </c>
      <c r="B20" s="6">
        <f>SUM(C3:C20)</f>
        <v>80.399999999999991</v>
      </c>
      <c r="C20" s="6">
        <v>0.2</v>
      </c>
      <c r="D20" s="6"/>
      <c r="E20" s="19">
        <f>E33*(A20/31)</f>
        <v>30.193548387096776</v>
      </c>
    </row>
    <row r="21" spans="1:5" ht="19" x14ac:dyDescent="0.25">
      <c r="A21" s="6">
        <v>19</v>
      </c>
      <c r="B21" s="6">
        <f>SUM(C3:C21)</f>
        <v>80.399999999999991</v>
      </c>
      <c r="C21" s="6">
        <v>0</v>
      </c>
      <c r="D21" s="6"/>
      <c r="E21" s="19">
        <f>E33*(A21/31)</f>
        <v>31.870967741935484</v>
      </c>
    </row>
    <row r="22" spans="1:5" ht="19" x14ac:dyDescent="0.25">
      <c r="A22" s="6">
        <v>20</v>
      </c>
      <c r="B22" s="6">
        <f>SUM(C3:C22)</f>
        <v>80.599999999999994</v>
      </c>
      <c r="C22" s="6">
        <v>0.2</v>
      </c>
      <c r="D22" s="6"/>
      <c r="E22" s="19">
        <f>E33*(A22/31)</f>
        <v>33.548387096774192</v>
      </c>
    </row>
    <row r="23" spans="1:5" ht="19" x14ac:dyDescent="0.25">
      <c r="A23" s="6">
        <v>21</v>
      </c>
      <c r="B23" s="6">
        <f>SUM(C3:C23)</f>
        <v>80.599999999999994</v>
      </c>
      <c r="C23" s="6">
        <v>0</v>
      </c>
      <c r="D23" s="6"/>
      <c r="E23" s="19">
        <f>E33*(A23/31)</f>
        <v>35.225806451612904</v>
      </c>
    </row>
    <row r="24" spans="1:5" ht="19" x14ac:dyDescent="0.25">
      <c r="A24" s="6">
        <v>22</v>
      </c>
      <c r="B24" s="6">
        <f>SUM(C3:C24)</f>
        <v>99.399999999999991</v>
      </c>
      <c r="C24" s="6">
        <v>18.8</v>
      </c>
      <c r="D24" s="6"/>
      <c r="E24" s="19">
        <f>E33*(A24/31)</f>
        <v>36.903225806451616</v>
      </c>
    </row>
    <row r="25" spans="1:5" ht="19" x14ac:dyDescent="0.25">
      <c r="A25" s="6">
        <v>23</v>
      </c>
      <c r="B25" s="6">
        <f>SUM(C3:C25)</f>
        <v>100.39999999999999</v>
      </c>
      <c r="C25" s="6">
        <v>1</v>
      </c>
      <c r="D25" s="6"/>
      <c r="E25" s="19">
        <f>E33*(A25/31)</f>
        <v>38.58064516129032</v>
      </c>
    </row>
    <row r="26" spans="1:5" ht="19" x14ac:dyDescent="0.25">
      <c r="A26" s="6">
        <v>24</v>
      </c>
      <c r="B26" s="6">
        <f>SUM(C3:C26)</f>
        <v>100.8</v>
      </c>
      <c r="C26" s="6">
        <v>0.4</v>
      </c>
      <c r="D26" s="6"/>
      <c r="E26" s="19">
        <f>E33*(A26/31)</f>
        <v>40.258064516129032</v>
      </c>
    </row>
    <row r="27" spans="1:5" ht="19" x14ac:dyDescent="0.25">
      <c r="A27" s="6">
        <v>25</v>
      </c>
      <c r="B27" s="6">
        <f>SUM(C3:C27)</f>
        <v>100.8</v>
      </c>
      <c r="C27" s="6">
        <v>0</v>
      </c>
      <c r="D27" s="6"/>
      <c r="E27" s="19">
        <f>E33*(A27/31)</f>
        <v>41.935483870967737</v>
      </c>
    </row>
    <row r="28" spans="1:5" ht="19" x14ac:dyDescent="0.25">
      <c r="A28" s="6">
        <v>26</v>
      </c>
      <c r="B28" s="6">
        <f>SUM(C3:C28)</f>
        <v>112</v>
      </c>
      <c r="C28" s="6">
        <v>11.2</v>
      </c>
      <c r="D28" s="6"/>
      <c r="E28" s="19">
        <f>E33*(A28/31)</f>
        <v>43.612903225806456</v>
      </c>
    </row>
    <row r="29" spans="1:5" ht="19" x14ac:dyDescent="0.25">
      <c r="A29" s="6">
        <v>27</v>
      </c>
      <c r="B29" s="6">
        <f>SUM(C3:C29)</f>
        <v>112.8</v>
      </c>
      <c r="C29" s="6">
        <v>0.8</v>
      </c>
      <c r="D29" s="6"/>
      <c r="E29" s="19">
        <f>E33*(A29/31)</f>
        <v>45.29032258064516</v>
      </c>
    </row>
    <row r="30" spans="1:5" ht="19" x14ac:dyDescent="0.25">
      <c r="A30" s="6">
        <v>28</v>
      </c>
      <c r="B30" s="6">
        <f>SUM(C3:C30)</f>
        <v>113.8</v>
      </c>
      <c r="C30" s="6">
        <v>1</v>
      </c>
      <c r="D30" s="6"/>
      <c r="E30" s="19">
        <f>E33*(A30/31)</f>
        <v>46.967741935483872</v>
      </c>
    </row>
    <row r="31" spans="1:5" ht="19" x14ac:dyDescent="0.25">
      <c r="A31" s="6">
        <v>29</v>
      </c>
      <c r="B31" s="6">
        <f>SUM(C3:C31)</f>
        <v>115.39999999999999</v>
      </c>
      <c r="C31" s="6">
        <v>1.6</v>
      </c>
      <c r="D31" s="6"/>
      <c r="E31" s="19">
        <f>E33*(A31/31)</f>
        <v>48.645161290322577</v>
      </c>
    </row>
    <row r="32" spans="1:5" ht="19" x14ac:dyDescent="0.25">
      <c r="A32" s="6">
        <v>30</v>
      </c>
      <c r="B32" s="6">
        <f>SUM(C3:C32)</f>
        <v>118.99999999999999</v>
      </c>
      <c r="C32" s="6">
        <v>3.6</v>
      </c>
      <c r="D32" s="6"/>
      <c r="E32" s="19">
        <f>E33*(A32/31)</f>
        <v>50.322580645161295</v>
      </c>
    </row>
    <row r="33" spans="1:5" ht="19" x14ac:dyDescent="0.25">
      <c r="A33" s="6">
        <v>31</v>
      </c>
      <c r="B33" s="6">
        <f>SUM(C3:C33)</f>
        <v>122.59999999999998</v>
      </c>
      <c r="C33" s="6">
        <v>3.6</v>
      </c>
      <c r="D33" s="6"/>
      <c r="E33" s="18">
        <v>52</v>
      </c>
    </row>
    <row r="34" spans="1:5" ht="18" x14ac:dyDescent="0.2">
      <c r="A34" s="6"/>
      <c r="B34" s="10"/>
      <c r="C34" s="10"/>
      <c r="D34" s="5"/>
      <c r="E34" s="5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3"/>
  <sheetViews>
    <sheetView topLeftCell="A4" workbookViewId="0">
      <selection activeCell="C3" sqref="C3:C33"/>
    </sheetView>
  </sheetViews>
  <sheetFormatPr baseColWidth="10" defaultRowHeight="16" x14ac:dyDescent="0.2"/>
  <sheetData>
    <row r="1" spans="1:5" ht="20" x14ac:dyDescent="0.2">
      <c r="A1" s="1" t="s">
        <v>29</v>
      </c>
    </row>
    <row r="2" spans="1:5" ht="18" x14ac:dyDescent="0.2">
      <c r="A2" s="3" t="s">
        <v>0</v>
      </c>
      <c r="B2" s="9" t="s">
        <v>1</v>
      </c>
      <c r="C2" s="9" t="s">
        <v>2</v>
      </c>
      <c r="D2" s="3" t="s">
        <v>3</v>
      </c>
      <c r="E2" s="5" t="s">
        <v>4</v>
      </c>
    </row>
    <row r="3" spans="1:5" ht="19" x14ac:dyDescent="0.25">
      <c r="A3" s="6">
        <v>1</v>
      </c>
      <c r="B3" s="6">
        <f>SUM(C3:C3)</f>
        <v>9.6</v>
      </c>
      <c r="C3" s="2">
        <v>9.6</v>
      </c>
      <c r="D3" s="6"/>
      <c r="E3" s="19">
        <f>E33*(A3/31)</f>
        <v>2.0483870967741935</v>
      </c>
    </row>
    <row r="4" spans="1:5" ht="19" x14ac:dyDescent="0.25">
      <c r="A4" s="6">
        <v>2</v>
      </c>
      <c r="B4" s="6">
        <f>SUM(C3:C4)</f>
        <v>18.2</v>
      </c>
      <c r="C4" s="2">
        <v>8.6</v>
      </c>
      <c r="D4" s="6"/>
      <c r="E4" s="19">
        <f>E33*(A4/31)</f>
        <v>4.096774193548387</v>
      </c>
    </row>
    <row r="5" spans="1:5" ht="19" x14ac:dyDescent="0.25">
      <c r="A5" s="6">
        <v>3</v>
      </c>
      <c r="B5" s="6">
        <f>SUM(C3:C5)</f>
        <v>24.4</v>
      </c>
      <c r="C5" s="2">
        <v>6.2</v>
      </c>
      <c r="D5" s="6"/>
      <c r="E5" s="19">
        <f>E33*(A5/31)</f>
        <v>6.1451612903225801</v>
      </c>
    </row>
    <row r="6" spans="1:5" ht="19" x14ac:dyDescent="0.25">
      <c r="A6" s="6">
        <v>4</v>
      </c>
      <c r="B6" s="6">
        <f>SUM(C3:C6)</f>
        <v>24.4</v>
      </c>
      <c r="C6" s="2">
        <v>0</v>
      </c>
      <c r="D6" s="6"/>
      <c r="E6" s="19">
        <f>E33*(A6/31)</f>
        <v>8.193548387096774</v>
      </c>
    </row>
    <row r="7" spans="1:5" ht="19" x14ac:dyDescent="0.25">
      <c r="A7" s="6">
        <v>5</v>
      </c>
      <c r="B7" s="6">
        <f>SUM(C3:C7)</f>
        <v>27.799999999999997</v>
      </c>
      <c r="C7" s="2">
        <v>3.4</v>
      </c>
      <c r="D7" s="6"/>
      <c r="E7" s="19">
        <f>E33*(A7/31)</f>
        <v>10.241935483870968</v>
      </c>
    </row>
    <row r="8" spans="1:5" ht="19" x14ac:dyDescent="0.25">
      <c r="A8" s="6">
        <v>6</v>
      </c>
      <c r="B8" s="6">
        <f>SUM(C3:C8)</f>
        <v>27.799999999999997</v>
      </c>
      <c r="C8" s="2">
        <v>0</v>
      </c>
      <c r="D8" s="6"/>
      <c r="E8" s="19">
        <f>E33*(A8/31)</f>
        <v>12.29032258064516</v>
      </c>
    </row>
    <row r="9" spans="1:5" ht="19" x14ac:dyDescent="0.25">
      <c r="A9" s="6">
        <v>7</v>
      </c>
      <c r="B9" s="6">
        <f>SUM(C3:C9)</f>
        <v>27.799999999999997</v>
      </c>
      <c r="C9" s="2">
        <v>0</v>
      </c>
      <c r="D9" s="6"/>
      <c r="E9" s="19">
        <f>E33*(A9/31)</f>
        <v>14.338709677419354</v>
      </c>
    </row>
    <row r="10" spans="1:5" ht="19" x14ac:dyDescent="0.25">
      <c r="A10" s="6">
        <v>8</v>
      </c>
      <c r="B10" s="6">
        <f>SUM(C3:C10)</f>
        <v>28.599999999999998</v>
      </c>
      <c r="C10" s="2">
        <v>0.8</v>
      </c>
      <c r="D10" s="6"/>
      <c r="E10" s="19">
        <f>E33*(A10/31)</f>
        <v>16.387096774193548</v>
      </c>
    </row>
    <row r="11" spans="1:5" ht="19" x14ac:dyDescent="0.25">
      <c r="A11" s="6">
        <v>9</v>
      </c>
      <c r="B11" s="6">
        <f>SUM(C3:C11)</f>
        <v>28.599999999999998</v>
      </c>
      <c r="C11" s="2">
        <v>0</v>
      </c>
      <c r="D11" s="6"/>
      <c r="E11" s="19">
        <f>E33*(A11/31)</f>
        <v>18.435483870967744</v>
      </c>
    </row>
    <row r="12" spans="1:5" ht="19" x14ac:dyDescent="0.25">
      <c r="A12" s="6">
        <v>10</v>
      </c>
      <c r="B12" s="6">
        <f>SUM(C3:C12)</f>
        <v>28.599999999999998</v>
      </c>
      <c r="C12" s="2">
        <v>0</v>
      </c>
      <c r="D12" s="6"/>
      <c r="E12" s="19">
        <f>E33*(A12/31)</f>
        <v>20.483870967741936</v>
      </c>
    </row>
    <row r="13" spans="1:5" ht="19" x14ac:dyDescent="0.25">
      <c r="A13" s="6">
        <v>11</v>
      </c>
      <c r="B13" s="6">
        <f>SUM(C3:C13)</f>
        <v>28.799999999999997</v>
      </c>
      <c r="C13" s="2">
        <v>0.2</v>
      </c>
      <c r="D13" s="6"/>
      <c r="E13" s="19">
        <f>E33*(A13/31)</f>
        <v>22.532258064516132</v>
      </c>
    </row>
    <row r="14" spans="1:5" ht="19" x14ac:dyDescent="0.25">
      <c r="A14" s="6">
        <v>12</v>
      </c>
      <c r="B14" s="6">
        <f>SUM(C3:C14)</f>
        <v>30.599999999999998</v>
      </c>
      <c r="C14" s="2">
        <v>1.8</v>
      </c>
      <c r="D14" s="6"/>
      <c r="E14" s="19">
        <f>E33*(A14/31)</f>
        <v>24.58064516129032</v>
      </c>
    </row>
    <row r="15" spans="1:5" ht="19" x14ac:dyDescent="0.25">
      <c r="A15" s="6">
        <v>13</v>
      </c>
      <c r="B15" s="6">
        <f>SUM(C3:C15)</f>
        <v>38.599999999999994</v>
      </c>
      <c r="C15" s="2">
        <v>8</v>
      </c>
      <c r="D15" s="6"/>
      <c r="E15" s="19">
        <f>E33*(A15/31)</f>
        <v>26.629032258064516</v>
      </c>
    </row>
    <row r="16" spans="1:5" ht="19" x14ac:dyDescent="0.25">
      <c r="A16" s="6">
        <v>14</v>
      </c>
      <c r="B16" s="6">
        <f>SUM(C3:C16)</f>
        <v>41.999999999999993</v>
      </c>
      <c r="C16" s="2">
        <v>3.4</v>
      </c>
      <c r="D16" s="6"/>
      <c r="E16" s="19">
        <f>E33*(A16/31)</f>
        <v>28.677419354838708</v>
      </c>
    </row>
    <row r="17" spans="1:5" ht="19" x14ac:dyDescent="0.25">
      <c r="A17" s="6">
        <v>15</v>
      </c>
      <c r="B17" s="6">
        <f>SUM(C3:C17)</f>
        <v>41.999999999999993</v>
      </c>
      <c r="C17" s="2">
        <v>0</v>
      </c>
      <c r="D17" s="6"/>
      <c r="E17" s="19">
        <f>E33*(A17/31)</f>
        <v>30.725806451612904</v>
      </c>
    </row>
    <row r="18" spans="1:5" ht="19" x14ac:dyDescent="0.25">
      <c r="A18" s="6">
        <v>16</v>
      </c>
      <c r="B18" s="6">
        <f>SUM(C3:C18)</f>
        <v>41.999999999999993</v>
      </c>
      <c r="C18" s="2">
        <v>0</v>
      </c>
      <c r="D18" s="6"/>
      <c r="E18" s="19">
        <f>E33*(A18/31)</f>
        <v>32.774193548387096</v>
      </c>
    </row>
    <row r="19" spans="1:5" ht="19" x14ac:dyDescent="0.25">
      <c r="A19" s="6">
        <v>17</v>
      </c>
      <c r="B19" s="6">
        <f>SUM(C3:C19)</f>
        <v>41.999999999999993</v>
      </c>
      <c r="C19" s="2">
        <v>0</v>
      </c>
      <c r="D19" s="6"/>
      <c r="E19" s="19">
        <f>E33*(A19/31)</f>
        <v>34.822580645161288</v>
      </c>
    </row>
    <row r="20" spans="1:5" ht="19" x14ac:dyDescent="0.25">
      <c r="A20" s="6">
        <v>18</v>
      </c>
      <c r="B20" s="6">
        <f>SUM(C3:C20)</f>
        <v>48.79999999999999</v>
      </c>
      <c r="C20" s="2">
        <v>6.8</v>
      </c>
      <c r="D20" s="6"/>
      <c r="E20" s="19">
        <f>E33*(A20/31)</f>
        <v>36.870967741935488</v>
      </c>
    </row>
    <row r="21" spans="1:5" ht="19" x14ac:dyDescent="0.25">
      <c r="A21" s="6">
        <v>19</v>
      </c>
      <c r="B21" s="6">
        <f>SUM(C3:C21)</f>
        <v>48.79999999999999</v>
      </c>
      <c r="C21" s="2">
        <v>0</v>
      </c>
      <c r="D21" s="6"/>
      <c r="E21" s="19">
        <f>E33*(A21/31)</f>
        <v>38.91935483870968</v>
      </c>
    </row>
    <row r="22" spans="1:5" ht="19" x14ac:dyDescent="0.25">
      <c r="A22" s="6">
        <v>20</v>
      </c>
      <c r="B22" s="6">
        <f>SUM(C3:C22)</f>
        <v>48.999999999999993</v>
      </c>
      <c r="C22" s="2">
        <v>0.2</v>
      </c>
      <c r="D22" s="6"/>
      <c r="E22" s="19">
        <f>E33*(A22/31)</f>
        <v>40.967741935483872</v>
      </c>
    </row>
    <row r="23" spans="1:5" ht="19" x14ac:dyDescent="0.25">
      <c r="A23" s="6">
        <v>21</v>
      </c>
      <c r="B23" s="6">
        <f>SUM(C3:C23)</f>
        <v>48.999999999999993</v>
      </c>
      <c r="C23" s="2">
        <v>0</v>
      </c>
      <c r="D23" s="6"/>
      <c r="E23" s="19">
        <f>E33*(A23/31)</f>
        <v>43.016129032258064</v>
      </c>
    </row>
    <row r="24" spans="1:5" ht="19" x14ac:dyDescent="0.25">
      <c r="A24" s="6">
        <v>22</v>
      </c>
      <c r="B24" s="6">
        <f>SUM(C3:C24)</f>
        <v>48.999999999999993</v>
      </c>
      <c r="C24" s="2">
        <v>0</v>
      </c>
      <c r="D24" s="6"/>
      <c r="E24" s="19">
        <f>E33*(A24/31)</f>
        <v>45.064516129032263</v>
      </c>
    </row>
    <row r="25" spans="1:5" ht="19" x14ac:dyDescent="0.25">
      <c r="A25" s="6">
        <v>23</v>
      </c>
      <c r="B25" s="6">
        <f>SUM(C3:C25)</f>
        <v>48.999999999999993</v>
      </c>
      <c r="C25" s="2">
        <v>0</v>
      </c>
      <c r="D25" s="6"/>
      <c r="E25" s="19">
        <f>E33*(A25/31)</f>
        <v>47.112903225806456</v>
      </c>
    </row>
    <row r="26" spans="1:5" ht="19" x14ac:dyDescent="0.25">
      <c r="A26" s="6">
        <v>24</v>
      </c>
      <c r="B26" s="6">
        <f>SUM(C3:C26)</f>
        <v>49.399999999999991</v>
      </c>
      <c r="C26" s="2">
        <v>0.4</v>
      </c>
      <c r="D26" s="6"/>
      <c r="E26" s="19">
        <f>E33*(A26/31)</f>
        <v>49.161290322580641</v>
      </c>
    </row>
    <row r="27" spans="1:5" ht="19" x14ac:dyDescent="0.25">
      <c r="A27" s="6">
        <v>25</v>
      </c>
      <c r="B27" s="6">
        <f>SUM(C3:C27)</f>
        <v>54.79999999999999</v>
      </c>
      <c r="C27" s="2">
        <v>5.4</v>
      </c>
      <c r="D27" s="6"/>
      <c r="E27" s="19">
        <f>E33*(A27/31)</f>
        <v>51.209677419354833</v>
      </c>
    </row>
    <row r="28" spans="1:5" ht="19" x14ac:dyDescent="0.25">
      <c r="A28" s="6">
        <v>26</v>
      </c>
      <c r="B28" s="6">
        <f>SUM(C3:C28)</f>
        <v>57.999999999999993</v>
      </c>
      <c r="C28" s="2">
        <v>3.2</v>
      </c>
      <c r="D28" s="6"/>
      <c r="E28" s="19">
        <f>E33*(A28/31)</f>
        <v>53.258064516129032</v>
      </c>
    </row>
    <row r="29" spans="1:5" ht="19" x14ac:dyDescent="0.25">
      <c r="A29" s="6">
        <v>27</v>
      </c>
      <c r="B29" s="6">
        <f>SUM(C3:C29)</f>
        <v>57.999999999999993</v>
      </c>
      <c r="C29" s="2">
        <v>0</v>
      </c>
      <c r="D29" s="6"/>
      <c r="E29" s="19">
        <f>E33*(A29/31)</f>
        <v>55.306451612903224</v>
      </c>
    </row>
    <row r="30" spans="1:5" ht="19" x14ac:dyDescent="0.25">
      <c r="A30" s="6">
        <v>28</v>
      </c>
      <c r="B30" s="6">
        <f>SUM(C3:C30)</f>
        <v>58.199999999999996</v>
      </c>
      <c r="C30" s="2">
        <v>0.2</v>
      </c>
      <c r="D30" s="6"/>
      <c r="E30" s="19">
        <f>E33*(A30/31)</f>
        <v>57.354838709677416</v>
      </c>
    </row>
    <row r="31" spans="1:5" ht="19" x14ac:dyDescent="0.25">
      <c r="A31" s="6">
        <v>29</v>
      </c>
      <c r="B31" s="6">
        <f>SUM(C3:C31)</f>
        <v>61.999999999999993</v>
      </c>
      <c r="C31" s="2">
        <v>3.8</v>
      </c>
      <c r="D31" s="6"/>
      <c r="E31" s="19">
        <f>E33*(A31/31)</f>
        <v>59.403225806451609</v>
      </c>
    </row>
    <row r="32" spans="1:5" ht="19" x14ac:dyDescent="0.25">
      <c r="A32" s="6">
        <v>30</v>
      </c>
      <c r="B32" s="6">
        <f>SUM(C3:C32)</f>
        <v>61.999999999999993</v>
      </c>
      <c r="C32" s="2">
        <v>0</v>
      </c>
      <c r="D32" s="6"/>
      <c r="E32" s="19">
        <f>E33*(A32/31)</f>
        <v>61.451612903225808</v>
      </c>
    </row>
    <row r="33" spans="1:5" ht="19" x14ac:dyDescent="0.25">
      <c r="A33" s="6">
        <v>31</v>
      </c>
      <c r="B33" s="6">
        <f>SUM(C3:C33)</f>
        <v>74.599999999999994</v>
      </c>
      <c r="C33" s="2">
        <v>12.6</v>
      </c>
      <c r="D33" s="6"/>
      <c r="E33" s="18">
        <v>63.5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3"/>
  <sheetViews>
    <sheetView workbookViewId="0">
      <selection activeCell="C3" sqref="C3:C32"/>
    </sheetView>
  </sheetViews>
  <sheetFormatPr baseColWidth="10" defaultRowHeight="16" x14ac:dyDescent="0.2"/>
  <sheetData>
    <row r="1" spans="1:5" ht="20" x14ac:dyDescent="0.2">
      <c r="A1" s="1" t="s">
        <v>30</v>
      </c>
    </row>
    <row r="2" spans="1:5" ht="18" x14ac:dyDescent="0.2">
      <c r="A2" s="3" t="s">
        <v>0</v>
      </c>
      <c r="B2" s="9" t="s">
        <v>1</v>
      </c>
      <c r="C2" s="9" t="s">
        <v>2</v>
      </c>
      <c r="D2" s="3" t="s">
        <v>3</v>
      </c>
      <c r="E2" s="5" t="s">
        <v>4</v>
      </c>
    </row>
    <row r="3" spans="1:5" ht="18" x14ac:dyDescent="0.2">
      <c r="A3" s="6">
        <v>1</v>
      </c>
      <c r="B3" s="6">
        <f>SUM(C3:C3)</f>
        <v>1.4</v>
      </c>
      <c r="C3" s="6">
        <v>1.4</v>
      </c>
      <c r="D3" s="6"/>
      <c r="E3" s="21">
        <f>E33*(A3/30)</f>
        <v>2.25</v>
      </c>
    </row>
    <row r="4" spans="1:5" ht="18" x14ac:dyDescent="0.2">
      <c r="A4" s="6">
        <v>2</v>
      </c>
      <c r="B4" s="6">
        <f>SUM(C3:C4)</f>
        <v>1.4</v>
      </c>
      <c r="C4" s="6">
        <v>0</v>
      </c>
      <c r="D4" s="6"/>
      <c r="E4" s="21">
        <f>E33*(A4/30)</f>
        <v>4.5</v>
      </c>
    </row>
    <row r="5" spans="1:5" ht="18" x14ac:dyDescent="0.2">
      <c r="A5" s="6">
        <v>3</v>
      </c>
      <c r="B5" s="6">
        <f>SUM(C3:C5)</f>
        <v>1.5999999999999999</v>
      </c>
      <c r="C5" s="6">
        <v>0.2</v>
      </c>
      <c r="D5" s="6"/>
      <c r="E5" s="21">
        <f>E33*(A5/30)</f>
        <v>6.75</v>
      </c>
    </row>
    <row r="6" spans="1:5" ht="18" x14ac:dyDescent="0.2">
      <c r="A6" s="6">
        <v>4</v>
      </c>
      <c r="B6" s="6">
        <f>SUM(C3:C6)</f>
        <v>1.5999999999999999</v>
      </c>
      <c r="C6" s="6">
        <v>0</v>
      </c>
      <c r="D6" s="6"/>
      <c r="E6" s="21">
        <f>E33*(A6/30)</f>
        <v>9</v>
      </c>
    </row>
    <row r="7" spans="1:5" ht="18" x14ac:dyDescent="0.2">
      <c r="A7" s="6">
        <v>5</v>
      </c>
      <c r="B7" s="6">
        <f>SUM(C3:C7)</f>
        <v>1.5999999999999999</v>
      </c>
      <c r="C7" s="6">
        <v>0</v>
      </c>
      <c r="D7" s="6"/>
      <c r="E7" s="21">
        <f>E33*(A7/30)</f>
        <v>11.25</v>
      </c>
    </row>
    <row r="8" spans="1:5" ht="18" x14ac:dyDescent="0.2">
      <c r="A8" s="6">
        <v>6</v>
      </c>
      <c r="B8" s="6">
        <f>SUM(C3:C8)</f>
        <v>1.5999999999999999</v>
      </c>
      <c r="C8" s="6">
        <v>0</v>
      </c>
      <c r="D8" s="6"/>
      <c r="E8" s="21">
        <f>E33*(A8/30)</f>
        <v>13.5</v>
      </c>
    </row>
    <row r="9" spans="1:5" ht="18" x14ac:dyDescent="0.2">
      <c r="A9" s="6">
        <v>7</v>
      </c>
      <c r="B9" s="6">
        <f>SUM(C3:C9)</f>
        <v>1.5999999999999999</v>
      </c>
      <c r="C9" s="6">
        <v>0</v>
      </c>
      <c r="D9" s="6"/>
      <c r="E9" s="21">
        <f>E33*(A9/30)</f>
        <v>15.75</v>
      </c>
    </row>
    <row r="10" spans="1:5" ht="18" x14ac:dyDescent="0.2">
      <c r="A10" s="6">
        <v>8</v>
      </c>
      <c r="B10" s="6">
        <f>SUM(C3:C10)</f>
        <v>1.5999999999999999</v>
      </c>
      <c r="C10" s="6">
        <v>0</v>
      </c>
      <c r="D10" s="6"/>
      <c r="E10" s="21">
        <f>E33*(A10/30)</f>
        <v>18</v>
      </c>
    </row>
    <row r="11" spans="1:5" ht="18" x14ac:dyDescent="0.2">
      <c r="A11" s="6">
        <v>9</v>
      </c>
      <c r="B11" s="6">
        <f>SUM(C3:C11)</f>
        <v>2</v>
      </c>
      <c r="C11" s="6">
        <v>0.4</v>
      </c>
      <c r="D11" s="6"/>
      <c r="E11" s="21">
        <f>E33*(A11/30)</f>
        <v>20.25</v>
      </c>
    </row>
    <row r="12" spans="1:5" ht="18" x14ac:dyDescent="0.2">
      <c r="A12" s="6">
        <v>10</v>
      </c>
      <c r="B12" s="6">
        <f>SUM(C3:C12)</f>
        <v>4.2</v>
      </c>
      <c r="C12" s="6">
        <v>2.2000000000000002</v>
      </c>
      <c r="D12" s="6"/>
      <c r="E12" s="21">
        <f>E33*(A12/30)</f>
        <v>22.5</v>
      </c>
    </row>
    <row r="13" spans="1:5" ht="18" x14ac:dyDescent="0.2">
      <c r="A13" s="6">
        <v>11</v>
      </c>
      <c r="B13" s="6">
        <f>SUM(C3:C13)</f>
        <v>4.4000000000000004</v>
      </c>
      <c r="C13" s="6">
        <v>0.2</v>
      </c>
      <c r="D13" s="6"/>
      <c r="E13" s="21">
        <f>E33*(A13/30)</f>
        <v>24.75</v>
      </c>
    </row>
    <row r="14" spans="1:5" ht="18" x14ac:dyDescent="0.2">
      <c r="A14" s="6">
        <v>12</v>
      </c>
      <c r="B14" s="6">
        <f>SUM(C3:C14)</f>
        <v>4.4000000000000004</v>
      </c>
      <c r="C14" s="6">
        <v>0</v>
      </c>
      <c r="D14" s="6"/>
      <c r="E14" s="21">
        <f>E33*(A14/30)</f>
        <v>27</v>
      </c>
    </row>
    <row r="15" spans="1:5" ht="18" x14ac:dyDescent="0.2">
      <c r="A15" s="6">
        <v>13</v>
      </c>
      <c r="B15" s="6">
        <f>SUM(C3:C15)</f>
        <v>4.4000000000000004</v>
      </c>
      <c r="C15" s="6">
        <v>0</v>
      </c>
      <c r="D15" s="6"/>
      <c r="E15" s="21">
        <f>E33*(A15/30)</f>
        <v>29.25</v>
      </c>
    </row>
    <row r="16" spans="1:5" ht="18" x14ac:dyDescent="0.2">
      <c r="A16" s="6">
        <v>14</v>
      </c>
      <c r="B16" s="6">
        <f>SUM(C3:C16)</f>
        <v>4.4000000000000004</v>
      </c>
      <c r="C16" s="6">
        <v>0</v>
      </c>
      <c r="D16" s="6"/>
      <c r="E16" s="21">
        <f>E33*(A16/30)</f>
        <v>31.5</v>
      </c>
    </row>
    <row r="17" spans="1:5" ht="18" x14ac:dyDescent="0.2">
      <c r="A17" s="6">
        <v>15</v>
      </c>
      <c r="B17" s="6">
        <f>SUM(C3:C17)</f>
        <v>4.6000000000000005</v>
      </c>
      <c r="C17" s="6">
        <v>0.2</v>
      </c>
      <c r="D17" s="6" t="s">
        <v>6</v>
      </c>
      <c r="E17" s="21">
        <f>E33*(A17/30)</f>
        <v>33.75</v>
      </c>
    </row>
    <row r="18" spans="1:5" ht="18" x14ac:dyDescent="0.2">
      <c r="A18" s="6">
        <v>16</v>
      </c>
      <c r="B18" s="6">
        <f>SUM(C3:C18)</f>
        <v>29.200000000000003</v>
      </c>
      <c r="C18" s="6">
        <v>24.6</v>
      </c>
      <c r="D18" s="6"/>
      <c r="E18" s="21">
        <f>E33*(A18/30)</f>
        <v>36</v>
      </c>
    </row>
    <row r="19" spans="1:5" ht="18" x14ac:dyDescent="0.2">
      <c r="A19" s="6">
        <v>17</v>
      </c>
      <c r="B19" s="6">
        <f>SUM(C3:C19)</f>
        <v>72</v>
      </c>
      <c r="C19" s="6">
        <v>42.8</v>
      </c>
      <c r="D19" s="6"/>
      <c r="E19" s="21">
        <f>E33*(A19/30)</f>
        <v>38.25</v>
      </c>
    </row>
    <row r="20" spans="1:5" ht="18" x14ac:dyDescent="0.2">
      <c r="A20" s="6">
        <v>18</v>
      </c>
      <c r="B20" s="6">
        <f>SUM(C3:C20)</f>
        <v>73.599999999999994</v>
      </c>
      <c r="C20" s="6">
        <v>1.6</v>
      </c>
      <c r="D20" s="6"/>
      <c r="E20" s="21">
        <f>E33*(A20/30)</f>
        <v>40.5</v>
      </c>
    </row>
    <row r="21" spans="1:5" ht="18" x14ac:dyDescent="0.2">
      <c r="A21" s="6">
        <v>19</v>
      </c>
      <c r="B21" s="6">
        <f>SUM(C3:C21)</f>
        <v>74.399999999999991</v>
      </c>
      <c r="C21" s="6">
        <v>0.8</v>
      </c>
      <c r="D21" s="6"/>
      <c r="E21" s="21">
        <f>E33*(A21/30)</f>
        <v>42.75</v>
      </c>
    </row>
    <row r="22" spans="1:5" ht="18" x14ac:dyDescent="0.2">
      <c r="A22" s="6">
        <v>20</v>
      </c>
      <c r="B22" s="6">
        <f>SUM(C3:C22)</f>
        <v>92.6</v>
      </c>
      <c r="C22" s="6">
        <v>18.2</v>
      </c>
      <c r="D22" s="6"/>
      <c r="E22" s="21">
        <f>E33*(A22/30)</f>
        <v>45</v>
      </c>
    </row>
    <row r="23" spans="1:5" ht="18" x14ac:dyDescent="0.2">
      <c r="A23" s="6">
        <v>21</v>
      </c>
      <c r="B23" s="6">
        <f>SUM(C3:C23)</f>
        <v>103.39999999999999</v>
      </c>
      <c r="C23" s="6">
        <v>10.8</v>
      </c>
      <c r="D23" s="6"/>
      <c r="E23" s="21">
        <f>E33*(A23/30)</f>
        <v>47.25</v>
      </c>
    </row>
    <row r="24" spans="1:5" ht="18" x14ac:dyDescent="0.2">
      <c r="A24" s="6">
        <v>22</v>
      </c>
      <c r="B24" s="6">
        <f>SUM(C3:C24)</f>
        <v>103.99999999999999</v>
      </c>
      <c r="C24" s="6">
        <v>0.6</v>
      </c>
      <c r="D24" s="6"/>
      <c r="E24" s="21">
        <f>E33*(A24/30)</f>
        <v>49.5</v>
      </c>
    </row>
    <row r="25" spans="1:5" ht="18" x14ac:dyDescent="0.2">
      <c r="A25" s="6">
        <v>23</v>
      </c>
      <c r="B25" s="6">
        <f>SUM(C3:C25)</f>
        <v>104.99999999999999</v>
      </c>
      <c r="C25" s="6">
        <v>1</v>
      </c>
      <c r="D25" s="6"/>
      <c r="E25" s="21">
        <f>E33*(A25/30)</f>
        <v>51.75</v>
      </c>
    </row>
    <row r="26" spans="1:5" ht="18" x14ac:dyDescent="0.2">
      <c r="A26" s="6">
        <v>24</v>
      </c>
      <c r="B26" s="6">
        <f>SUM(C3:C26)</f>
        <v>109.19999999999999</v>
      </c>
      <c r="C26" s="6">
        <v>4.2</v>
      </c>
      <c r="D26" s="6"/>
      <c r="E26" s="21">
        <f>E33*(A26/30)</f>
        <v>54</v>
      </c>
    </row>
    <row r="27" spans="1:5" ht="18" x14ac:dyDescent="0.2">
      <c r="A27" s="6">
        <v>25</v>
      </c>
      <c r="B27" s="6">
        <f>SUM(C3:C27)</f>
        <v>109.39999999999999</v>
      </c>
      <c r="C27" s="6">
        <v>0.2</v>
      </c>
      <c r="D27" s="6"/>
      <c r="E27" s="21">
        <f>E33*(A27/30)</f>
        <v>56.25</v>
      </c>
    </row>
    <row r="28" spans="1:5" ht="18" x14ac:dyDescent="0.2">
      <c r="A28" s="6">
        <v>26</v>
      </c>
      <c r="B28" s="6">
        <f>SUM(C3:C28)</f>
        <v>109.99999999999999</v>
      </c>
      <c r="C28" s="6">
        <v>0.6</v>
      </c>
      <c r="D28" s="6"/>
      <c r="E28" s="21">
        <f>E33*(A28/30)</f>
        <v>58.5</v>
      </c>
    </row>
    <row r="29" spans="1:5" ht="18" x14ac:dyDescent="0.2">
      <c r="A29" s="6">
        <v>27</v>
      </c>
      <c r="B29" s="6">
        <f>SUM(C3:C29)</f>
        <v>110.59999999999998</v>
      </c>
      <c r="C29" s="6">
        <v>0.6</v>
      </c>
      <c r="D29" s="6"/>
      <c r="E29" s="21">
        <f>E33*(A29/30)</f>
        <v>60.75</v>
      </c>
    </row>
    <row r="30" spans="1:5" ht="18" x14ac:dyDescent="0.2">
      <c r="A30" s="6">
        <v>28</v>
      </c>
      <c r="B30" s="6">
        <f>SUM(C3:C30)</f>
        <v>119.19999999999997</v>
      </c>
      <c r="C30" s="6">
        <v>8.6</v>
      </c>
      <c r="D30" s="6"/>
      <c r="E30" s="21">
        <f>E33*(A30/30)</f>
        <v>63</v>
      </c>
    </row>
    <row r="31" spans="1:5" ht="18" x14ac:dyDescent="0.2">
      <c r="A31" s="6">
        <v>29</v>
      </c>
      <c r="B31" s="6">
        <f>SUM(C3:C31)</f>
        <v>120.99999999999997</v>
      </c>
      <c r="C31" s="6">
        <v>1.8</v>
      </c>
      <c r="D31" s="6"/>
      <c r="E31" s="21">
        <f>E33*(A31/30)</f>
        <v>65.25</v>
      </c>
    </row>
    <row r="32" spans="1:5" ht="18" x14ac:dyDescent="0.2">
      <c r="A32" s="6">
        <v>30</v>
      </c>
      <c r="B32" s="6">
        <f>SUM(C3:C32)</f>
        <v>120.99999999999997</v>
      </c>
      <c r="C32" s="6">
        <v>0</v>
      </c>
      <c r="D32" s="6"/>
      <c r="E32" s="21">
        <f>E33*(A32/30)</f>
        <v>67.5</v>
      </c>
    </row>
    <row r="33" spans="1:5" ht="18" x14ac:dyDescent="0.2">
      <c r="A33" s="6" t="s">
        <v>6</v>
      </c>
      <c r="B33" s="6"/>
      <c r="C33" s="6"/>
      <c r="D33" s="6"/>
      <c r="E33" s="22">
        <v>67.5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Annual</vt:lpstr>
      <vt:lpstr>Jan_Chart</vt:lpstr>
      <vt:lpstr>Feb_Chart</vt:lpstr>
      <vt:lpstr>Mar_Chart</vt:lpstr>
      <vt:lpstr>Apr_Chart</vt:lpstr>
      <vt:lpstr>May_Chart</vt:lpstr>
      <vt:lpstr>Jun_Chart</vt:lpstr>
      <vt:lpstr>Jul_Chart</vt:lpstr>
      <vt:lpstr>Aug_Chart</vt:lpstr>
      <vt:lpstr>Sep_Chart</vt:lpstr>
      <vt:lpstr>Oct_Chart</vt:lpstr>
      <vt:lpstr>Nov_Chart</vt:lpstr>
      <vt:lpstr>Dec_Chart</vt:lpstr>
      <vt:lpstr>Annual!Print_Area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Payhembury Rainfall 2019</dc:title>
  <dc:creator>Saunders Roger</dc:creator>
  <cp:keywords/>
  <cp:lastModifiedBy>Roger Saunders</cp:lastModifiedBy>
  <cp:lastPrinted>2021-11-19T20:25:28Z</cp:lastPrinted>
  <dcterms:created xsi:type="dcterms:W3CDTF">2018-12-31T14:40:24Z</dcterms:created>
  <dcterms:modified xsi:type="dcterms:W3CDTF">2024-01-01T10:38:20Z</dcterms:modified>
</cp:coreProperties>
</file>