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rogersaunders/Dropbox/Weather/Observations/2021/"/>
    </mc:Choice>
  </mc:AlternateContent>
  <xr:revisionPtr revIDLastSave="0" documentId="13_ncr:1_{775D468B-6382-B44A-9BC2-0D0D28570B82}" xr6:coauthVersionLast="47" xr6:coauthVersionMax="47" xr10:uidLastSave="{00000000-0000-0000-0000-000000000000}"/>
  <bookViews>
    <workbookView xWindow="1280" yWindow="500" windowWidth="22640" windowHeight="15940" firstSheet="2" activeTab="13" xr2:uid="{00000000-000D-0000-FFFF-FFFF00000000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e" sheetId="6" r:id="rId6"/>
    <sheet name="July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Summary" sheetId="25" r:id="rId13"/>
    <sheet name="Annual" sheetId="26" r:id="rId14"/>
    <sheet name="Jan_Chart" sheetId="13" r:id="rId15"/>
    <sheet name="Feb_Chart" sheetId="14" r:id="rId16"/>
    <sheet name="Mar_Chart" sheetId="15" r:id="rId17"/>
    <sheet name="Apr_Chart" sheetId="16" r:id="rId18"/>
    <sheet name="May_Chart" sheetId="17" r:id="rId19"/>
    <sheet name="Jun_Chart" sheetId="18" r:id="rId20"/>
    <sheet name="Jul_Chart" sheetId="19" r:id="rId21"/>
    <sheet name="Aug_Chart" sheetId="20" r:id="rId22"/>
    <sheet name="Sep_Chart" sheetId="21" r:id="rId23"/>
    <sheet name="Oct_Chart" sheetId="22" r:id="rId24"/>
    <sheet name="Nov_Chart" sheetId="23" r:id="rId25"/>
    <sheet name="Dec_Chart" sheetId="24" r:id="rId26"/>
  </sheets>
  <definedNames>
    <definedName name="_xlnm.Print_Area" localSheetId="24">Nov_Chart!$A$2:$L$30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4" i="12" l="1"/>
  <c r="B34" i="12"/>
  <c r="B33" i="9"/>
  <c r="C34" i="4"/>
  <c r="B34" i="4"/>
  <c r="C34" i="2" l="1"/>
  <c r="B34" i="2"/>
  <c r="C34" i="1" l="1"/>
  <c r="B34" i="1"/>
  <c r="C34" i="11" l="1"/>
  <c r="B34" i="11"/>
  <c r="C34" i="10" l="1"/>
  <c r="B34" i="10"/>
  <c r="C33" i="9" l="1"/>
  <c r="C35" i="9" l="1"/>
  <c r="C34" i="8"/>
  <c r="C37" i="8" s="1"/>
  <c r="B34" i="8"/>
  <c r="C36" i="8" s="1"/>
  <c r="C34" i="7"/>
  <c r="C37" i="7" s="1"/>
  <c r="B34" i="7"/>
  <c r="C36" i="7" s="1"/>
  <c r="C33" i="6"/>
  <c r="C36" i="6" s="1"/>
  <c r="B33" i="6"/>
  <c r="C35" i="6" s="1"/>
  <c r="C34" i="5"/>
  <c r="C37" i="5" s="1"/>
  <c r="B34" i="5"/>
  <c r="C36" i="5" s="1"/>
  <c r="C36" i="4"/>
  <c r="C34" i="3"/>
  <c r="C37" i="3" s="1"/>
  <c r="B34" i="3"/>
  <c r="C36" i="3" s="1"/>
  <c r="C38" i="2"/>
  <c r="C37" i="2"/>
  <c r="C38" i="1"/>
  <c r="C37" i="12"/>
  <c r="C36" i="12"/>
  <c r="C37" i="11"/>
  <c r="C36" i="10"/>
  <c r="C36" i="9"/>
  <c r="C44" i="7"/>
  <c r="C5" i="26"/>
  <c r="C4" i="26"/>
  <c r="B5" i="26"/>
  <c r="B4" i="26"/>
  <c r="B3" i="26"/>
  <c r="C3" i="26"/>
  <c r="C10" i="26"/>
  <c r="C9" i="26"/>
  <c r="C8" i="26"/>
  <c r="C7" i="26"/>
  <c r="C2" i="26"/>
  <c r="B2" i="26"/>
  <c r="C44" i="12"/>
  <c r="C43" i="12"/>
  <c r="C42" i="12"/>
  <c r="C41" i="12"/>
  <c r="C44" i="11"/>
  <c r="C43" i="11"/>
  <c r="C42" i="11"/>
  <c r="C41" i="11"/>
  <c r="C36" i="11"/>
  <c r="C44" i="10"/>
  <c r="C43" i="10"/>
  <c r="C42" i="10"/>
  <c r="C41" i="10"/>
  <c r="C37" i="10"/>
  <c r="C43" i="9"/>
  <c r="C42" i="9"/>
  <c r="C41" i="9"/>
  <c r="C40" i="9"/>
  <c r="C44" i="8"/>
  <c r="C43" i="8"/>
  <c r="C42" i="8"/>
  <c r="C41" i="8"/>
  <c r="C43" i="7"/>
  <c r="C42" i="7"/>
  <c r="C41" i="7"/>
  <c r="C43" i="6"/>
  <c r="C42" i="6"/>
  <c r="C41" i="6"/>
  <c r="C40" i="6"/>
  <c r="C44" i="5"/>
  <c r="C43" i="5"/>
  <c r="C42" i="5"/>
  <c r="C41" i="5"/>
  <c r="C44" i="4"/>
  <c r="C43" i="4"/>
  <c r="C42" i="4"/>
  <c r="C41" i="4"/>
  <c r="C37" i="4"/>
  <c r="C44" i="3"/>
  <c r="B44" i="3"/>
  <c r="C43" i="3"/>
  <c r="B43" i="3"/>
  <c r="C42" i="3"/>
  <c r="B42" i="3"/>
  <c r="C41" i="3"/>
  <c r="B41" i="3"/>
  <c r="B39" i="3"/>
  <c r="B38" i="3"/>
  <c r="B37" i="3"/>
  <c r="B36" i="3"/>
  <c r="C45" i="2"/>
  <c r="C44" i="2"/>
  <c r="C43" i="2"/>
  <c r="C42" i="2"/>
  <c r="C45" i="1"/>
  <c r="C44" i="1"/>
  <c r="C43" i="1"/>
  <c r="C42" i="1"/>
  <c r="C37" i="1"/>
  <c r="D3" i="26" l="1"/>
  <c r="D4" i="26"/>
  <c r="D5" i="26"/>
  <c r="D2" i="26"/>
  <c r="C39" i="4"/>
  <c r="C40" i="1"/>
  <c r="C39" i="1"/>
  <c r="C39" i="3"/>
  <c r="C38" i="3"/>
  <c r="C39" i="2"/>
  <c r="C40" i="2"/>
  <c r="C38" i="4"/>
  <c r="C38" i="8"/>
  <c r="C39" i="8"/>
  <c r="C39" i="7"/>
  <c r="C38" i="7"/>
  <c r="C38" i="6"/>
  <c r="C37" i="6"/>
  <c r="C39" i="5"/>
  <c r="C38" i="5"/>
  <c r="C38" i="12"/>
  <c r="C39" i="12"/>
  <c r="C39" i="11"/>
  <c r="C38" i="11"/>
  <c r="C39" i="10"/>
  <c r="C38" i="10"/>
  <c r="C37" i="9"/>
  <c r="C38" i="9"/>
</calcChain>
</file>

<file path=xl/sharedStrings.xml><?xml version="1.0" encoding="utf-8"?>
<sst xmlns="http://schemas.openxmlformats.org/spreadsheetml/2006/main" count="378" uniqueCount="31">
  <si>
    <t>Date</t>
  </si>
  <si>
    <t>Max</t>
  </si>
  <si>
    <t>Min</t>
  </si>
  <si>
    <t>Comment</t>
  </si>
  <si>
    <t>Max 1960-90</t>
  </si>
  <si>
    <t>Min 1960-90</t>
  </si>
  <si>
    <t xml:space="preserve"> </t>
  </si>
  <si>
    <t>Means</t>
  </si>
  <si>
    <t>Climate</t>
  </si>
  <si>
    <t>Actual</t>
  </si>
  <si>
    <t>Max Temp</t>
  </si>
  <si>
    <t>Min Temp</t>
  </si>
  <si>
    <t>Mean Temp</t>
  </si>
  <si>
    <t>Temp Range</t>
  </si>
  <si>
    <t>Highest Max</t>
  </si>
  <si>
    <t>Lowest Min</t>
  </si>
  <si>
    <t>Lowest Max</t>
  </si>
  <si>
    <t>Highest Min</t>
  </si>
  <si>
    <t>Dates/diff</t>
  </si>
  <si>
    <t>Month: Jan 2021</t>
  </si>
  <si>
    <t>Month: Feb 2021</t>
  </si>
  <si>
    <t>Month: Mar 2021</t>
  </si>
  <si>
    <t>Month: Apr 2021</t>
  </si>
  <si>
    <t>Month May 2021</t>
  </si>
  <si>
    <t>Month June 2021</t>
  </si>
  <si>
    <t>Month July 2021</t>
  </si>
  <si>
    <t>Month August 2021</t>
  </si>
  <si>
    <t>Month September 2021</t>
  </si>
  <si>
    <t>Month October 2021</t>
  </si>
  <si>
    <t>Month November 2021</t>
  </si>
  <si>
    <t>Month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</si>
</sst>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F800]dddd\,\ mmmm\ dd\,\ yyyy"/>
    <numFmt numFmtId="166" formatCode="dd/mm/yy;@"/>
  </numFmts>
  <fonts count="20" x14ac:knownFonts="1">
    <font>
      <sz val="12"/>
      <color theme="1"/>
      <name val="Calibri"/>
      <family val="2"/>
      <scheme val="minor"/>
    </font>
    <font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8"/>
      <color indexed="22"/>
      <name val="Arial"/>
      <family val="2"/>
    </font>
    <font>
      <b/>
      <sz val="10"/>
      <name val="Arial"/>
      <family val="2"/>
    </font>
    <font>
      <sz val="14"/>
      <color rgb="FF00000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C00000"/>
      <name val="Arial"/>
      <family val="2"/>
    </font>
    <font>
      <sz val="10"/>
      <color rgb="FF000000"/>
      <name val="Arial Unicode MS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8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3" fillId="0" borderId="4" xfId="0" applyFont="1" applyBorder="1" applyAlignment="1">
      <alignment horizontal="right"/>
    </xf>
    <xf numFmtId="0" fontId="2" fillId="0" borderId="4" xfId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17" fontId="2" fillId="0" borderId="3" xfId="0" applyNumberFormat="1" applyFont="1" applyBorder="1" applyAlignment="1">
      <alignment horizontal="center"/>
    </xf>
    <xf numFmtId="0" fontId="5" fillId="0" borderId="4" xfId="0" applyFont="1" applyBorder="1"/>
    <xf numFmtId="164" fontId="5" fillId="0" borderId="3" xfId="0" applyNumberFormat="1" applyFont="1" applyBorder="1"/>
    <xf numFmtId="164" fontId="6" fillId="0" borderId="4" xfId="0" applyNumberFormat="1" applyFont="1" applyBorder="1" applyAlignment="1">
      <alignment horizontal="center"/>
    </xf>
    <xf numFmtId="0" fontId="5" fillId="0" borderId="3" xfId="0" applyFont="1" applyBorder="1"/>
    <xf numFmtId="0" fontId="6" fillId="0" borderId="4" xfId="0" applyFont="1" applyBorder="1" applyAlignment="1">
      <alignment horizontal="center"/>
    </xf>
    <xf numFmtId="16" fontId="5" fillId="0" borderId="0" xfId="0" applyNumberFormat="1" applyFont="1"/>
    <xf numFmtId="0" fontId="7" fillId="0" borderId="4" xfId="0" applyFont="1" applyBorder="1" applyAlignment="1">
      <alignment horizontal="center"/>
    </xf>
    <xf numFmtId="164" fontId="2" fillId="0" borderId="4" xfId="0" applyNumberFormat="1" applyFont="1" applyBorder="1"/>
    <xf numFmtId="0" fontId="0" fillId="0" borderId="4" xfId="0" applyBorder="1"/>
    <xf numFmtId="17" fontId="2" fillId="0" borderId="1" xfId="0" applyNumberFormat="1" applyFont="1" applyBorder="1" applyAlignment="1">
      <alignment horizontal="center"/>
    </xf>
    <xf numFmtId="0" fontId="5" fillId="0" borderId="2" xfId="0" applyFont="1" applyBorder="1"/>
    <xf numFmtId="164" fontId="3" fillId="0" borderId="0" xfId="0" applyNumberFormat="1" applyFont="1" applyAlignment="1">
      <alignment horizontal="right"/>
    </xf>
    <xf numFmtId="0" fontId="8" fillId="0" borderId="4" xfId="0" applyFont="1" applyBorder="1" applyAlignment="1">
      <alignment horizontal="center"/>
    </xf>
    <xf numFmtId="14" fontId="5" fillId="0" borderId="0" xfId="0" applyNumberFormat="1" applyFont="1" applyAlignment="1">
      <alignment horizontal="right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4" fontId="6" fillId="0" borderId="0" xfId="0" applyNumberFormat="1" applyFont="1"/>
    <xf numFmtId="14" fontId="10" fillId="0" borderId="0" xfId="0" applyNumberFormat="1" applyFont="1"/>
    <xf numFmtId="0" fontId="5" fillId="0" borderId="1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4" fontId="0" fillId="0" borderId="0" xfId="0" applyNumberFormat="1"/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4" fontId="12" fillId="0" borderId="0" xfId="0" applyNumberFormat="1" applyFont="1"/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5" fillId="0" borderId="0" xfId="0" applyNumberFormat="1" applyFont="1"/>
    <xf numFmtId="164" fontId="2" fillId="0" borderId="1" xfId="0" applyNumberFormat="1" applyFont="1" applyBorder="1" applyAlignment="1">
      <alignment horizontal="center"/>
    </xf>
    <xf numFmtId="15" fontId="13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4" fontId="0" fillId="0" borderId="0" xfId="0" applyNumberFormat="1" applyAlignment="1">
      <alignment horizontal="left"/>
    </xf>
    <xf numFmtId="14" fontId="3" fillId="0" borderId="0" xfId="0" applyNumberFormat="1" applyFont="1" applyAlignment="1">
      <alignment horizontal="right"/>
    </xf>
    <xf numFmtId="16" fontId="12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7" fontId="12" fillId="0" borderId="6" xfId="0" applyNumberFormat="1" applyFont="1" applyBorder="1" applyAlignment="1">
      <alignment horizontal="center"/>
    </xf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7" fontId="12" fillId="0" borderId="9" xfId="0" applyNumberFormat="1" applyFont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/>
    <xf numFmtId="165" fontId="12" fillId="0" borderId="14" xfId="0" applyNumberFormat="1" applyFont="1" applyBorder="1" applyAlignment="1">
      <alignment horizontal="center"/>
    </xf>
    <xf numFmtId="0" fontId="12" fillId="0" borderId="10" xfId="0" applyFont="1" applyBorder="1"/>
    <xf numFmtId="164" fontId="6" fillId="0" borderId="15" xfId="0" applyNumberFormat="1" applyFont="1" applyBorder="1"/>
    <xf numFmtId="164" fontId="6" fillId="0" borderId="1" xfId="0" applyNumberFormat="1" applyFont="1" applyBorder="1" applyAlignment="1">
      <alignment horizontal="center"/>
    </xf>
    <xf numFmtId="0" fontId="0" fillId="0" borderId="16" xfId="0" applyBorder="1"/>
    <xf numFmtId="164" fontId="6" fillId="0" borderId="17" xfId="0" applyNumberFormat="1" applyFont="1" applyBorder="1"/>
    <xf numFmtId="164" fontId="12" fillId="0" borderId="4" xfId="0" applyNumberFormat="1" applyFont="1" applyBorder="1" applyAlignment="1">
      <alignment horizontal="center"/>
    </xf>
    <xf numFmtId="0" fontId="10" fillId="0" borderId="18" xfId="0" applyFont="1" applyBorder="1"/>
    <xf numFmtId="164" fontId="12" fillId="0" borderId="17" xfId="0" applyNumberFormat="1" applyFont="1" applyBorder="1"/>
    <xf numFmtId="164" fontId="12" fillId="0" borderId="15" xfId="0" applyNumberFormat="1" applyFont="1" applyBorder="1"/>
    <xf numFmtId="164" fontId="10" fillId="0" borderId="16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0" fontId="6" fillId="0" borderId="15" xfId="0" applyFont="1" applyBorder="1"/>
    <xf numFmtId="0" fontId="6" fillId="0" borderId="1" xfId="0" applyFont="1" applyBorder="1" applyAlignment="1">
      <alignment horizontal="center"/>
    </xf>
    <xf numFmtId="0" fontId="6" fillId="0" borderId="17" xfId="0" applyFont="1" applyBorder="1"/>
    <xf numFmtId="0" fontId="12" fillId="0" borderId="4" xfId="0" applyFont="1" applyBorder="1" applyAlignment="1">
      <alignment horizontal="center"/>
    </xf>
    <xf numFmtId="0" fontId="12" fillId="0" borderId="15" xfId="0" applyFont="1" applyBorder="1"/>
    <xf numFmtId="0" fontId="12" fillId="0" borderId="17" xfId="0" applyFont="1" applyBorder="1"/>
    <xf numFmtId="16" fontId="12" fillId="0" borderId="16" xfId="0" applyNumberFormat="1" applyFont="1" applyBorder="1" applyAlignment="1">
      <alignment horizontal="center"/>
    </xf>
    <xf numFmtId="0" fontId="6" fillId="0" borderId="19" xfId="0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/>
    <xf numFmtId="0" fontId="12" fillId="0" borderId="22" xfId="0" applyFont="1" applyBorder="1" applyAlignment="1">
      <alignment horizontal="center"/>
    </xf>
    <xf numFmtId="0" fontId="12" fillId="0" borderId="19" xfId="0" applyFont="1" applyBorder="1"/>
    <xf numFmtId="16" fontId="12" fillId="0" borderId="23" xfId="0" applyNumberFormat="1" applyFont="1" applyBorder="1" applyAlignment="1">
      <alignment horizontal="center"/>
    </xf>
    <xf numFmtId="0" fontId="12" fillId="0" borderId="21" xfId="0" applyFont="1" applyBorder="1"/>
    <xf numFmtId="0" fontId="6" fillId="0" borderId="24" xfId="0" applyFont="1" applyBorder="1"/>
    <xf numFmtId="0" fontId="12" fillId="0" borderId="13" xfId="0" applyFont="1" applyBorder="1"/>
    <xf numFmtId="164" fontId="13" fillId="0" borderId="18" xfId="0" applyNumberFormat="1" applyFont="1" applyBorder="1" applyAlignment="1">
      <alignment horizontal="right"/>
    </xf>
    <xf numFmtId="164" fontId="6" fillId="0" borderId="17" xfId="0" applyNumberFormat="1" applyFont="1" applyBorder="1" applyAlignment="1">
      <alignment horizontal="center"/>
    </xf>
    <xf numFmtId="0" fontId="0" fillId="0" borderId="0" xfId="0" applyBorder="1"/>
    <xf numFmtId="164" fontId="12" fillId="0" borderId="3" xfId="0" applyNumberFormat="1" applyFont="1" applyBorder="1" applyAlignment="1">
      <alignment horizontal="center"/>
    </xf>
    <xf numFmtId="0" fontId="12" fillId="0" borderId="25" xfId="0" applyFont="1" applyBorder="1"/>
    <xf numFmtId="164" fontId="10" fillId="0" borderId="17" xfId="0" applyNumberFormat="1" applyFont="1" applyBorder="1"/>
    <xf numFmtId="164" fontId="12" fillId="0" borderId="1" xfId="0" applyNumberFormat="1" applyFont="1" applyBorder="1" applyAlignment="1">
      <alignment horizontal="center"/>
    </xf>
    <xf numFmtId="0" fontId="12" fillId="0" borderId="16" xfId="0" applyFont="1" applyBorder="1"/>
    <xf numFmtId="164" fontId="10" fillId="0" borderId="18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0" fontId="13" fillId="0" borderId="18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17" xfId="0" applyFont="1" applyBorder="1"/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0" fillId="0" borderId="21" xfId="0" applyFont="1" applyBorder="1"/>
    <xf numFmtId="0" fontId="6" fillId="0" borderId="26" xfId="0" applyFont="1" applyBorder="1"/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4" fontId="6" fillId="0" borderId="6" xfId="0" applyNumberFormat="1" applyFont="1" applyBorder="1"/>
    <xf numFmtId="164" fontId="6" fillId="0" borderId="7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66" fontId="12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16" fontId="5" fillId="0" borderId="0" xfId="0" applyNumberFormat="1" applyFont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9" fillId="0" borderId="4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Payhembury Temperatures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January 2021</a:t>
            </a:r>
          </a:p>
        </c:rich>
      </c:tx>
      <c:layout>
        <c:manualLayout>
          <c:xMode val="edge"/>
          <c:yMode val="edge"/>
          <c:x val="0.377931034482759"/>
          <c:y val="2.03619909502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27586206896599"/>
          <c:y val="0.101809954751131"/>
          <c:w val="0.65517241379310298"/>
          <c:h val="0.66968325791855199"/>
        </c:manualLayout>
      </c:layout>
      <c:lineChart>
        <c:grouping val="standard"/>
        <c:varyColors val="0"/>
        <c:ser>
          <c:idx val="0"/>
          <c:order val="0"/>
          <c:tx>
            <c:v>Daily Max Temp</c:v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Jan!$A$3:$A$33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Jan!$B$3:$B$33</c:f>
              <c:numCache>
                <c:formatCode>General</c:formatCode>
                <c:ptCount val="31"/>
                <c:pt idx="0">
                  <c:v>3.1</c:v>
                </c:pt>
                <c:pt idx="1">
                  <c:v>3.4</c:v>
                </c:pt>
                <c:pt idx="2">
                  <c:v>3.6</c:v>
                </c:pt>
                <c:pt idx="3">
                  <c:v>4</c:v>
                </c:pt>
                <c:pt idx="4">
                  <c:v>3.6</c:v>
                </c:pt>
                <c:pt idx="5">
                  <c:v>3.8</c:v>
                </c:pt>
                <c:pt idx="6">
                  <c:v>5.2</c:v>
                </c:pt>
                <c:pt idx="7">
                  <c:v>3.4</c:v>
                </c:pt>
                <c:pt idx="8">
                  <c:v>1.6</c:v>
                </c:pt>
                <c:pt idx="9">
                  <c:v>4.3</c:v>
                </c:pt>
                <c:pt idx="10">
                  <c:v>8.3000000000000007</c:v>
                </c:pt>
                <c:pt idx="11">
                  <c:v>10.4</c:v>
                </c:pt>
                <c:pt idx="12">
                  <c:v>10.199999999999999</c:v>
                </c:pt>
                <c:pt idx="13">
                  <c:v>9.8000000000000007</c:v>
                </c:pt>
                <c:pt idx="14">
                  <c:v>6.6</c:v>
                </c:pt>
                <c:pt idx="15">
                  <c:v>10.1</c:v>
                </c:pt>
                <c:pt idx="16">
                  <c:v>7.5</c:v>
                </c:pt>
                <c:pt idx="17">
                  <c:v>10.199999999999999</c:v>
                </c:pt>
                <c:pt idx="18">
                  <c:v>11.1</c:v>
                </c:pt>
                <c:pt idx="19">
                  <c:v>11.1</c:v>
                </c:pt>
                <c:pt idx="20">
                  <c:v>7.2</c:v>
                </c:pt>
                <c:pt idx="21">
                  <c:v>8.9</c:v>
                </c:pt>
                <c:pt idx="22">
                  <c:v>5.7</c:v>
                </c:pt>
                <c:pt idx="23">
                  <c:v>7.3</c:v>
                </c:pt>
                <c:pt idx="24">
                  <c:v>6.6</c:v>
                </c:pt>
                <c:pt idx="25">
                  <c:v>8.9</c:v>
                </c:pt>
                <c:pt idx="26">
                  <c:v>10.3</c:v>
                </c:pt>
                <c:pt idx="27">
                  <c:v>13.3</c:v>
                </c:pt>
                <c:pt idx="28">
                  <c:v>11</c:v>
                </c:pt>
                <c:pt idx="29">
                  <c:v>10.4</c:v>
                </c:pt>
                <c:pt idx="30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2D-C44A-8447-87559244A71C}"/>
            </c:ext>
          </c:extLst>
        </c:ser>
        <c:ser>
          <c:idx val="1"/>
          <c:order val="1"/>
          <c:tx>
            <c:v>Daily Min Temp</c:v>
          </c:tx>
          <c:spPr>
            <a:ln w="381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numRef>
              <c:f>Jan!$A$3:$A$33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Jan!$C$3:$C$33</c:f>
              <c:numCache>
                <c:formatCode>General</c:formatCode>
                <c:ptCount val="31"/>
                <c:pt idx="0">
                  <c:v>-6.1</c:v>
                </c:pt>
                <c:pt idx="1">
                  <c:v>-2.6</c:v>
                </c:pt>
                <c:pt idx="2">
                  <c:v>-0.2</c:v>
                </c:pt>
                <c:pt idx="3">
                  <c:v>1.3</c:v>
                </c:pt>
                <c:pt idx="4">
                  <c:v>0.7</c:v>
                </c:pt>
                <c:pt idx="5">
                  <c:v>0.4</c:v>
                </c:pt>
                <c:pt idx="6">
                  <c:v>-4.3</c:v>
                </c:pt>
                <c:pt idx="7">
                  <c:v>-0.6</c:v>
                </c:pt>
                <c:pt idx="8">
                  <c:v>-2.1</c:v>
                </c:pt>
                <c:pt idx="9">
                  <c:v>-2.2999999999999998</c:v>
                </c:pt>
                <c:pt idx="10">
                  <c:v>4.2</c:v>
                </c:pt>
                <c:pt idx="11">
                  <c:v>8.1</c:v>
                </c:pt>
                <c:pt idx="12">
                  <c:v>8.1</c:v>
                </c:pt>
                <c:pt idx="13">
                  <c:v>5.0999999999999996</c:v>
                </c:pt>
                <c:pt idx="14">
                  <c:v>0.3</c:v>
                </c:pt>
                <c:pt idx="15">
                  <c:v>4.4000000000000004</c:v>
                </c:pt>
                <c:pt idx="16">
                  <c:v>2</c:v>
                </c:pt>
                <c:pt idx="17">
                  <c:v>0.7</c:v>
                </c:pt>
                <c:pt idx="18">
                  <c:v>9.4</c:v>
                </c:pt>
                <c:pt idx="19">
                  <c:v>3.1</c:v>
                </c:pt>
                <c:pt idx="20">
                  <c:v>0.6</c:v>
                </c:pt>
                <c:pt idx="21">
                  <c:v>-1.7</c:v>
                </c:pt>
                <c:pt idx="22">
                  <c:v>-3.4</c:v>
                </c:pt>
                <c:pt idx="23">
                  <c:v>-3.3</c:v>
                </c:pt>
                <c:pt idx="24">
                  <c:v>-4.4000000000000004</c:v>
                </c:pt>
                <c:pt idx="25">
                  <c:v>0.2</c:v>
                </c:pt>
                <c:pt idx="26">
                  <c:v>7.6</c:v>
                </c:pt>
                <c:pt idx="27">
                  <c:v>9.1</c:v>
                </c:pt>
                <c:pt idx="28">
                  <c:v>6.6</c:v>
                </c:pt>
                <c:pt idx="29">
                  <c:v>3.4</c:v>
                </c:pt>
                <c:pt idx="30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2D-C44A-8447-87559244A71C}"/>
            </c:ext>
          </c:extLst>
        </c:ser>
        <c:ser>
          <c:idx val="2"/>
          <c:order val="2"/>
          <c:tx>
            <c:v>Highest Max</c:v>
          </c:tx>
          <c:spPr>
            <a:ln w="38100">
              <a:solidFill>
                <a:srgbClr val="F20884"/>
              </a:solidFill>
              <a:prstDash val="solid"/>
            </a:ln>
          </c:spPr>
          <c:marker>
            <c:symbol val="none"/>
          </c:marker>
          <c:val>
            <c:numRef>
              <c:f>Jan!$E$3:$E$33</c:f>
              <c:numCache>
                <c:formatCode>General</c:formatCode>
                <c:ptCount val="3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2D-C44A-8447-87559244A71C}"/>
            </c:ext>
          </c:extLst>
        </c:ser>
        <c:ser>
          <c:idx val="3"/>
          <c:order val="3"/>
          <c:tx>
            <c:v>Lowest Min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Jan!$F$3:$F$33</c:f>
              <c:numCache>
                <c:formatCode>General</c:formatCode>
                <c:ptCount val="31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-13</c:v>
                </c:pt>
                <c:pt idx="4">
                  <c:v>-13</c:v>
                </c:pt>
                <c:pt idx="5">
                  <c:v>-13</c:v>
                </c:pt>
                <c:pt idx="6">
                  <c:v>-13</c:v>
                </c:pt>
                <c:pt idx="7">
                  <c:v>-13</c:v>
                </c:pt>
                <c:pt idx="8">
                  <c:v>-13</c:v>
                </c:pt>
                <c:pt idx="9">
                  <c:v>-13</c:v>
                </c:pt>
                <c:pt idx="10">
                  <c:v>-13</c:v>
                </c:pt>
                <c:pt idx="11">
                  <c:v>-13</c:v>
                </c:pt>
                <c:pt idx="12">
                  <c:v>-13</c:v>
                </c:pt>
                <c:pt idx="13">
                  <c:v>-13</c:v>
                </c:pt>
                <c:pt idx="14">
                  <c:v>-13</c:v>
                </c:pt>
                <c:pt idx="15">
                  <c:v>-13</c:v>
                </c:pt>
                <c:pt idx="16">
                  <c:v>-13</c:v>
                </c:pt>
                <c:pt idx="17">
                  <c:v>-13</c:v>
                </c:pt>
                <c:pt idx="18">
                  <c:v>-13</c:v>
                </c:pt>
                <c:pt idx="19">
                  <c:v>-13</c:v>
                </c:pt>
                <c:pt idx="20">
                  <c:v>-13</c:v>
                </c:pt>
                <c:pt idx="21">
                  <c:v>-13</c:v>
                </c:pt>
                <c:pt idx="22">
                  <c:v>-13</c:v>
                </c:pt>
                <c:pt idx="23">
                  <c:v>-13</c:v>
                </c:pt>
                <c:pt idx="24">
                  <c:v>-13</c:v>
                </c:pt>
                <c:pt idx="25">
                  <c:v>-13</c:v>
                </c:pt>
                <c:pt idx="26">
                  <c:v>-13</c:v>
                </c:pt>
                <c:pt idx="27">
                  <c:v>-13</c:v>
                </c:pt>
                <c:pt idx="28">
                  <c:v>-13</c:v>
                </c:pt>
                <c:pt idx="29">
                  <c:v>-13</c:v>
                </c:pt>
                <c:pt idx="30">
                  <c:v>-13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2D-C44A-8447-87559244A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3628312"/>
        <c:axId val="2112881080"/>
      </c:lineChart>
      <c:catAx>
        <c:axId val="2113628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 in January</a:t>
                </a:r>
              </a:p>
            </c:rich>
          </c:tx>
          <c:layout>
            <c:manualLayout>
              <c:xMode val="edge"/>
              <c:yMode val="edge"/>
              <c:x val="0.39724137931034498"/>
              <c:y val="0.812217194570135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2881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2881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 (degC)</a:t>
                </a:r>
              </a:p>
            </c:rich>
          </c:tx>
          <c:layout>
            <c:manualLayout>
              <c:xMode val="edge"/>
              <c:yMode val="edge"/>
              <c:x val="0.08"/>
              <c:y val="0.3687782805429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3628312"/>
        <c:crosses val="autoZero"/>
        <c:crossBetween val="between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172413793103398"/>
          <c:y val="0.43665158371040702"/>
          <c:w val="0.11724137931034501"/>
          <c:h val="0.10180995475113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Payhembury Temperatures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October 2021</a:t>
            </a:r>
          </a:p>
        </c:rich>
      </c:tx>
      <c:layout>
        <c:manualLayout>
          <c:xMode val="edge"/>
          <c:yMode val="edge"/>
          <c:x val="0.377931034482759"/>
          <c:y val="2.03619909502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06896551724099"/>
          <c:y val="0.101809954751131"/>
          <c:w val="0.72"/>
          <c:h val="0.65384615384615397"/>
        </c:manualLayout>
      </c:layout>
      <c:lineChart>
        <c:grouping val="standard"/>
        <c:varyColors val="0"/>
        <c:ser>
          <c:idx val="0"/>
          <c:order val="0"/>
          <c:tx>
            <c:v>Daily Max Temp</c:v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Oct!$A$3:$A$32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Oct!$B$3:$B$33</c:f>
              <c:numCache>
                <c:formatCode>General</c:formatCode>
                <c:ptCount val="31"/>
                <c:pt idx="0">
                  <c:v>17.3</c:v>
                </c:pt>
                <c:pt idx="1">
                  <c:v>14.5</c:v>
                </c:pt>
                <c:pt idx="2">
                  <c:v>15.5</c:v>
                </c:pt>
                <c:pt idx="3">
                  <c:v>15.8</c:v>
                </c:pt>
                <c:pt idx="4">
                  <c:v>14.6</c:v>
                </c:pt>
                <c:pt idx="5">
                  <c:v>19.399999999999999</c:v>
                </c:pt>
                <c:pt idx="6">
                  <c:v>20.399999999999999</c:v>
                </c:pt>
                <c:pt idx="7">
                  <c:v>17.3</c:v>
                </c:pt>
                <c:pt idx="8">
                  <c:v>18.100000000000001</c:v>
                </c:pt>
                <c:pt idx="9">
                  <c:v>18.600000000000001</c:v>
                </c:pt>
                <c:pt idx="10">
                  <c:v>17.600000000000001</c:v>
                </c:pt>
                <c:pt idx="11">
                  <c:v>16.8</c:v>
                </c:pt>
                <c:pt idx="12">
                  <c:v>19.8</c:v>
                </c:pt>
                <c:pt idx="13">
                  <c:v>18.5</c:v>
                </c:pt>
                <c:pt idx="14">
                  <c:v>17.8</c:v>
                </c:pt>
                <c:pt idx="15">
                  <c:v>16.8</c:v>
                </c:pt>
                <c:pt idx="16">
                  <c:v>17.600000000000001</c:v>
                </c:pt>
                <c:pt idx="17">
                  <c:v>16.399999999999999</c:v>
                </c:pt>
                <c:pt idx="18">
                  <c:v>17.2</c:v>
                </c:pt>
                <c:pt idx="19">
                  <c:v>17.3</c:v>
                </c:pt>
                <c:pt idx="20">
                  <c:v>13.2</c:v>
                </c:pt>
                <c:pt idx="21">
                  <c:v>13.4</c:v>
                </c:pt>
                <c:pt idx="22">
                  <c:v>13.6</c:v>
                </c:pt>
                <c:pt idx="23">
                  <c:v>16.899999999999999</c:v>
                </c:pt>
                <c:pt idx="24">
                  <c:v>16.899999999999999</c:v>
                </c:pt>
                <c:pt idx="25">
                  <c:v>16.399999999999999</c:v>
                </c:pt>
                <c:pt idx="26">
                  <c:v>16</c:v>
                </c:pt>
                <c:pt idx="27">
                  <c:v>15.3</c:v>
                </c:pt>
                <c:pt idx="28">
                  <c:v>15.6</c:v>
                </c:pt>
                <c:pt idx="29">
                  <c:v>14.7</c:v>
                </c:pt>
                <c:pt idx="30">
                  <c:v>13.8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63-8146-94C9-082B9EFE6729}"/>
            </c:ext>
          </c:extLst>
        </c:ser>
        <c:ser>
          <c:idx val="1"/>
          <c:order val="1"/>
          <c:tx>
            <c:v>Daily Min Temp</c:v>
          </c:tx>
          <c:spPr>
            <a:ln w="381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numRef>
              <c:f>Oct!$A$3:$A$32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Oct!$C$3:$C$33</c:f>
              <c:numCache>
                <c:formatCode>General</c:formatCode>
                <c:ptCount val="31"/>
                <c:pt idx="0">
                  <c:v>7.1</c:v>
                </c:pt>
                <c:pt idx="1">
                  <c:v>7.9</c:v>
                </c:pt>
                <c:pt idx="2">
                  <c:v>6.3</c:v>
                </c:pt>
                <c:pt idx="3">
                  <c:v>7.7</c:v>
                </c:pt>
                <c:pt idx="4">
                  <c:v>7.3</c:v>
                </c:pt>
                <c:pt idx="5">
                  <c:v>7.8</c:v>
                </c:pt>
                <c:pt idx="6">
                  <c:v>14.2</c:v>
                </c:pt>
                <c:pt idx="7">
                  <c:v>14.4</c:v>
                </c:pt>
                <c:pt idx="8">
                  <c:v>8.8000000000000007</c:v>
                </c:pt>
                <c:pt idx="9">
                  <c:v>7.9</c:v>
                </c:pt>
                <c:pt idx="10">
                  <c:v>3.2</c:v>
                </c:pt>
                <c:pt idx="11">
                  <c:v>3.3</c:v>
                </c:pt>
                <c:pt idx="12">
                  <c:v>5.6</c:v>
                </c:pt>
                <c:pt idx="13">
                  <c:v>3.8</c:v>
                </c:pt>
                <c:pt idx="14">
                  <c:v>9.5</c:v>
                </c:pt>
                <c:pt idx="15">
                  <c:v>9.4</c:v>
                </c:pt>
                <c:pt idx="16">
                  <c:v>9.3000000000000007</c:v>
                </c:pt>
                <c:pt idx="17">
                  <c:v>9.5</c:v>
                </c:pt>
                <c:pt idx="18">
                  <c:v>15.3</c:v>
                </c:pt>
                <c:pt idx="19">
                  <c:v>8.1</c:v>
                </c:pt>
                <c:pt idx="20">
                  <c:v>2.5</c:v>
                </c:pt>
                <c:pt idx="21">
                  <c:v>2.4</c:v>
                </c:pt>
                <c:pt idx="22">
                  <c:v>8.6999999999999993</c:v>
                </c:pt>
                <c:pt idx="23">
                  <c:v>10.199999999999999</c:v>
                </c:pt>
                <c:pt idx="24">
                  <c:v>8.8000000000000007</c:v>
                </c:pt>
                <c:pt idx="25">
                  <c:v>8.1999999999999993</c:v>
                </c:pt>
                <c:pt idx="26">
                  <c:v>13.9</c:v>
                </c:pt>
                <c:pt idx="27">
                  <c:v>13.6</c:v>
                </c:pt>
                <c:pt idx="28">
                  <c:v>10.9</c:v>
                </c:pt>
                <c:pt idx="29">
                  <c:v>7.3</c:v>
                </c:pt>
                <c:pt idx="30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63-8146-94C9-082B9EFE6729}"/>
            </c:ext>
          </c:extLst>
        </c:ser>
        <c:ser>
          <c:idx val="2"/>
          <c:order val="2"/>
          <c:tx>
            <c:v>Max Temp 1960-90</c:v>
          </c:tx>
          <c:spPr>
            <a:ln w="381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Oct!$A$3:$A$32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Oct!$E$3:$E$33</c:f>
              <c:numCache>
                <c:formatCode>General</c:formatCode>
                <c:ptCount val="31"/>
                <c:pt idx="0">
                  <c:v>23.5</c:v>
                </c:pt>
                <c:pt idx="1">
                  <c:v>23.5</c:v>
                </c:pt>
                <c:pt idx="2">
                  <c:v>23.5</c:v>
                </c:pt>
                <c:pt idx="3">
                  <c:v>23.5</c:v>
                </c:pt>
                <c:pt idx="4">
                  <c:v>23.5</c:v>
                </c:pt>
                <c:pt idx="5">
                  <c:v>23.5</c:v>
                </c:pt>
                <c:pt idx="6">
                  <c:v>23.5</c:v>
                </c:pt>
                <c:pt idx="7">
                  <c:v>23.5</c:v>
                </c:pt>
                <c:pt idx="8">
                  <c:v>23.5</c:v>
                </c:pt>
                <c:pt idx="9">
                  <c:v>23.5</c:v>
                </c:pt>
                <c:pt idx="10">
                  <c:v>23.5</c:v>
                </c:pt>
                <c:pt idx="11">
                  <c:v>23.5</c:v>
                </c:pt>
                <c:pt idx="12">
                  <c:v>23.5</c:v>
                </c:pt>
                <c:pt idx="13">
                  <c:v>23.5</c:v>
                </c:pt>
                <c:pt idx="14">
                  <c:v>23.5</c:v>
                </c:pt>
                <c:pt idx="15">
                  <c:v>23.5</c:v>
                </c:pt>
                <c:pt idx="16">
                  <c:v>23.5</c:v>
                </c:pt>
                <c:pt idx="17">
                  <c:v>23.5</c:v>
                </c:pt>
                <c:pt idx="18">
                  <c:v>23.5</c:v>
                </c:pt>
                <c:pt idx="19">
                  <c:v>23.5</c:v>
                </c:pt>
                <c:pt idx="20">
                  <c:v>23.5</c:v>
                </c:pt>
                <c:pt idx="21">
                  <c:v>23.5</c:v>
                </c:pt>
                <c:pt idx="22">
                  <c:v>23.5</c:v>
                </c:pt>
                <c:pt idx="23">
                  <c:v>23.5</c:v>
                </c:pt>
                <c:pt idx="24">
                  <c:v>23.5</c:v>
                </c:pt>
                <c:pt idx="25">
                  <c:v>23.5</c:v>
                </c:pt>
                <c:pt idx="26">
                  <c:v>23.5</c:v>
                </c:pt>
                <c:pt idx="27">
                  <c:v>23.5</c:v>
                </c:pt>
                <c:pt idx="28">
                  <c:v>23.5</c:v>
                </c:pt>
                <c:pt idx="29">
                  <c:v>23.5</c:v>
                </c:pt>
                <c:pt idx="30">
                  <c:v>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63-8146-94C9-082B9EFE6729}"/>
            </c:ext>
          </c:extLst>
        </c:ser>
        <c:ser>
          <c:idx val="3"/>
          <c:order val="3"/>
          <c:tx>
            <c:v>Min Temp 1960-90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Oct!$A$3:$A$32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Oct!$F$3:$F$33</c:f>
              <c:numCache>
                <c:formatCode>General</c:formatCode>
                <c:ptCount val="31"/>
                <c:pt idx="0">
                  <c:v>-3.5</c:v>
                </c:pt>
                <c:pt idx="1">
                  <c:v>-3.5</c:v>
                </c:pt>
                <c:pt idx="2">
                  <c:v>-3.5</c:v>
                </c:pt>
                <c:pt idx="3">
                  <c:v>-3.5</c:v>
                </c:pt>
                <c:pt idx="4">
                  <c:v>-3.5</c:v>
                </c:pt>
                <c:pt idx="5">
                  <c:v>-3.5</c:v>
                </c:pt>
                <c:pt idx="6">
                  <c:v>-3.5</c:v>
                </c:pt>
                <c:pt idx="7">
                  <c:v>-3.5</c:v>
                </c:pt>
                <c:pt idx="8">
                  <c:v>-3.5</c:v>
                </c:pt>
                <c:pt idx="9">
                  <c:v>-3.5</c:v>
                </c:pt>
                <c:pt idx="10">
                  <c:v>-3.5</c:v>
                </c:pt>
                <c:pt idx="11">
                  <c:v>-3.5</c:v>
                </c:pt>
                <c:pt idx="12">
                  <c:v>-3.5</c:v>
                </c:pt>
                <c:pt idx="13">
                  <c:v>-3.5</c:v>
                </c:pt>
                <c:pt idx="14">
                  <c:v>-3.5</c:v>
                </c:pt>
                <c:pt idx="15">
                  <c:v>-3.5</c:v>
                </c:pt>
                <c:pt idx="16">
                  <c:v>-3.5</c:v>
                </c:pt>
                <c:pt idx="17">
                  <c:v>-3.5</c:v>
                </c:pt>
                <c:pt idx="18">
                  <c:v>-3.5</c:v>
                </c:pt>
                <c:pt idx="19">
                  <c:v>-3.5</c:v>
                </c:pt>
                <c:pt idx="20">
                  <c:v>-3.5</c:v>
                </c:pt>
                <c:pt idx="21">
                  <c:v>-3.5</c:v>
                </c:pt>
                <c:pt idx="22">
                  <c:v>-3.5</c:v>
                </c:pt>
                <c:pt idx="23">
                  <c:v>-3.5</c:v>
                </c:pt>
                <c:pt idx="24">
                  <c:v>-3.5</c:v>
                </c:pt>
                <c:pt idx="25">
                  <c:v>-3.5</c:v>
                </c:pt>
                <c:pt idx="26">
                  <c:v>-3.5</c:v>
                </c:pt>
                <c:pt idx="27">
                  <c:v>-3.5</c:v>
                </c:pt>
                <c:pt idx="28">
                  <c:v>-3.5</c:v>
                </c:pt>
                <c:pt idx="29">
                  <c:v>-3.5</c:v>
                </c:pt>
                <c:pt idx="30">
                  <c:v>-3.5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63-8146-94C9-082B9EFE6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0333832"/>
        <c:axId val="2130340360"/>
      </c:lineChart>
      <c:catAx>
        <c:axId val="2130333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 in October</a:t>
                </a:r>
              </a:p>
            </c:rich>
          </c:tx>
          <c:layout>
            <c:manualLayout>
              <c:xMode val="edge"/>
              <c:yMode val="edge"/>
              <c:x val="0.44413793103448301"/>
              <c:y val="0.79638009049773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0340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0340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 (degC)</a:t>
                </a:r>
              </a:p>
            </c:rich>
          </c:tx>
          <c:layout>
            <c:manualLayout>
              <c:xMode val="edge"/>
              <c:yMode val="edge"/>
              <c:x val="9.7931034482758597E-2"/>
              <c:y val="0.35972850678732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0333832"/>
        <c:crosses val="autoZero"/>
        <c:crossBetween val="between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03448275862104"/>
          <c:y val="0.37104072398190002"/>
          <c:w val="0.14344827586206901"/>
          <c:h val="0.1312217194570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Payhembury Temperatures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November 2021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>
        <c:manualLayout>
          <c:xMode val="edge"/>
          <c:yMode val="edge"/>
          <c:x val="0.377931034482759"/>
          <c:y val="2.03619909502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03448275862101"/>
          <c:y val="0.101809954751131"/>
          <c:w val="0.728275862068965"/>
          <c:h val="0.68778280542986403"/>
        </c:manualLayout>
      </c:layout>
      <c:lineChart>
        <c:grouping val="standard"/>
        <c:varyColors val="0"/>
        <c:ser>
          <c:idx val="0"/>
          <c:order val="0"/>
          <c:tx>
            <c:v>Daily Max Temp</c:v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Nov!$A$3:$A$32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Nov!$B$3:$B$33</c:f>
              <c:numCache>
                <c:formatCode>General</c:formatCode>
                <c:ptCount val="31"/>
                <c:pt idx="0">
                  <c:v>11.6</c:v>
                </c:pt>
                <c:pt idx="1">
                  <c:v>13</c:v>
                </c:pt>
                <c:pt idx="2">
                  <c:v>10.5</c:v>
                </c:pt>
                <c:pt idx="3">
                  <c:v>10.9</c:v>
                </c:pt>
                <c:pt idx="4">
                  <c:v>13.6</c:v>
                </c:pt>
                <c:pt idx="5">
                  <c:v>13.4</c:v>
                </c:pt>
                <c:pt idx="6">
                  <c:v>13</c:v>
                </c:pt>
                <c:pt idx="7">
                  <c:v>15.3</c:v>
                </c:pt>
                <c:pt idx="8">
                  <c:v>14.4</c:v>
                </c:pt>
                <c:pt idx="9">
                  <c:v>13.9</c:v>
                </c:pt>
                <c:pt idx="10">
                  <c:v>12.3</c:v>
                </c:pt>
                <c:pt idx="11">
                  <c:v>13.7</c:v>
                </c:pt>
                <c:pt idx="12">
                  <c:v>14</c:v>
                </c:pt>
                <c:pt idx="13">
                  <c:v>13.6</c:v>
                </c:pt>
                <c:pt idx="14">
                  <c:v>11.5</c:v>
                </c:pt>
                <c:pt idx="15">
                  <c:v>13.6</c:v>
                </c:pt>
                <c:pt idx="16">
                  <c:v>13</c:v>
                </c:pt>
                <c:pt idx="17">
                  <c:v>14.4</c:v>
                </c:pt>
                <c:pt idx="18">
                  <c:v>11.6</c:v>
                </c:pt>
                <c:pt idx="19">
                  <c:v>10.8</c:v>
                </c:pt>
                <c:pt idx="20">
                  <c:v>8.6999999999999993</c:v>
                </c:pt>
                <c:pt idx="21">
                  <c:v>8.1999999999999993</c:v>
                </c:pt>
                <c:pt idx="22">
                  <c:v>7.9</c:v>
                </c:pt>
                <c:pt idx="23">
                  <c:v>8.6</c:v>
                </c:pt>
                <c:pt idx="24">
                  <c:v>7.7</c:v>
                </c:pt>
                <c:pt idx="25">
                  <c:v>9.9</c:v>
                </c:pt>
                <c:pt idx="26">
                  <c:v>6.3</c:v>
                </c:pt>
                <c:pt idx="27">
                  <c:v>7.9</c:v>
                </c:pt>
                <c:pt idx="28">
                  <c:v>6.8</c:v>
                </c:pt>
                <c:pt idx="29">
                  <c:v>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DE-D140-856F-C7DF21914393}"/>
            </c:ext>
          </c:extLst>
        </c:ser>
        <c:ser>
          <c:idx val="1"/>
          <c:order val="1"/>
          <c:tx>
            <c:v>Daily Min Temp</c:v>
          </c:tx>
          <c:spPr>
            <a:ln w="381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numRef>
              <c:f>Nov!$A$3:$A$32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Nov!$C$3:$C$33</c:f>
              <c:numCache>
                <c:formatCode>General</c:formatCode>
                <c:ptCount val="31"/>
                <c:pt idx="0">
                  <c:v>1.7</c:v>
                </c:pt>
                <c:pt idx="1">
                  <c:v>0.1</c:v>
                </c:pt>
                <c:pt idx="2">
                  <c:v>-1.1000000000000001</c:v>
                </c:pt>
                <c:pt idx="3">
                  <c:v>0.4</c:v>
                </c:pt>
                <c:pt idx="4">
                  <c:v>-0.2</c:v>
                </c:pt>
                <c:pt idx="5">
                  <c:v>6.8</c:v>
                </c:pt>
                <c:pt idx="6">
                  <c:v>2.7</c:v>
                </c:pt>
                <c:pt idx="7">
                  <c:v>4.5999999999999996</c:v>
                </c:pt>
                <c:pt idx="8">
                  <c:v>8</c:v>
                </c:pt>
                <c:pt idx="9">
                  <c:v>11.2</c:v>
                </c:pt>
                <c:pt idx="10">
                  <c:v>7.8</c:v>
                </c:pt>
                <c:pt idx="11">
                  <c:v>9.9</c:v>
                </c:pt>
                <c:pt idx="12">
                  <c:v>8.8000000000000007</c:v>
                </c:pt>
                <c:pt idx="13">
                  <c:v>5.4</c:v>
                </c:pt>
                <c:pt idx="14">
                  <c:v>3.8</c:v>
                </c:pt>
                <c:pt idx="15">
                  <c:v>6.7</c:v>
                </c:pt>
                <c:pt idx="16">
                  <c:v>6.7</c:v>
                </c:pt>
                <c:pt idx="17">
                  <c:v>6.7</c:v>
                </c:pt>
                <c:pt idx="18">
                  <c:v>9.6999999999999993</c:v>
                </c:pt>
                <c:pt idx="19">
                  <c:v>6.2</c:v>
                </c:pt>
                <c:pt idx="20">
                  <c:v>3.5</c:v>
                </c:pt>
                <c:pt idx="21">
                  <c:v>2.8</c:v>
                </c:pt>
                <c:pt idx="22">
                  <c:v>0.7</c:v>
                </c:pt>
                <c:pt idx="23">
                  <c:v>3.8</c:v>
                </c:pt>
                <c:pt idx="24">
                  <c:v>-1</c:v>
                </c:pt>
                <c:pt idx="25">
                  <c:v>0.4</c:v>
                </c:pt>
                <c:pt idx="26">
                  <c:v>1.1000000000000001</c:v>
                </c:pt>
                <c:pt idx="27">
                  <c:v>-0.9</c:v>
                </c:pt>
                <c:pt idx="28">
                  <c:v>-2.9</c:v>
                </c:pt>
                <c:pt idx="29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DE-D140-856F-C7DF21914393}"/>
            </c:ext>
          </c:extLst>
        </c:ser>
        <c:ser>
          <c:idx val="2"/>
          <c:order val="2"/>
          <c:tx>
            <c:v>Max Temp 1960-90</c:v>
          </c:tx>
          <c:spPr>
            <a:ln w="381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Nov!$A$3:$A$32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Nov!$E$3:$E$33</c:f>
              <c:numCache>
                <c:formatCode>General</c:formatCode>
                <c:ptCount val="31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  <c:pt idx="17">
                  <c:v>17</c:v>
                </c:pt>
                <c:pt idx="18">
                  <c:v>17</c:v>
                </c:pt>
                <c:pt idx="19">
                  <c:v>17</c:v>
                </c:pt>
                <c:pt idx="20">
                  <c:v>17</c:v>
                </c:pt>
                <c:pt idx="21">
                  <c:v>17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17</c:v>
                </c:pt>
                <c:pt idx="27">
                  <c:v>17</c:v>
                </c:pt>
                <c:pt idx="28">
                  <c:v>17</c:v>
                </c:pt>
                <c:pt idx="29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DE-D140-856F-C7DF21914393}"/>
            </c:ext>
          </c:extLst>
        </c:ser>
        <c:ser>
          <c:idx val="3"/>
          <c:order val="3"/>
          <c:tx>
            <c:v>Min Temp 1960-90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Nov!$A$3:$A$32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Nov!$F$3:$F$33</c:f>
              <c:numCache>
                <c:formatCode>General</c:formatCode>
                <c:ptCount val="31"/>
                <c:pt idx="0">
                  <c:v>-6.5</c:v>
                </c:pt>
                <c:pt idx="1">
                  <c:v>-6.5</c:v>
                </c:pt>
                <c:pt idx="2">
                  <c:v>-6.5</c:v>
                </c:pt>
                <c:pt idx="3">
                  <c:v>-6.5</c:v>
                </c:pt>
                <c:pt idx="4">
                  <c:v>-6.5</c:v>
                </c:pt>
                <c:pt idx="5">
                  <c:v>-6.5</c:v>
                </c:pt>
                <c:pt idx="6">
                  <c:v>-6.5</c:v>
                </c:pt>
                <c:pt idx="7">
                  <c:v>-6.5</c:v>
                </c:pt>
                <c:pt idx="8">
                  <c:v>-6.5</c:v>
                </c:pt>
                <c:pt idx="9">
                  <c:v>-6.5</c:v>
                </c:pt>
                <c:pt idx="10">
                  <c:v>-6.5</c:v>
                </c:pt>
                <c:pt idx="11">
                  <c:v>-6.5</c:v>
                </c:pt>
                <c:pt idx="12">
                  <c:v>-6.5</c:v>
                </c:pt>
                <c:pt idx="13">
                  <c:v>-6.5</c:v>
                </c:pt>
                <c:pt idx="14">
                  <c:v>-6.5</c:v>
                </c:pt>
                <c:pt idx="15">
                  <c:v>-6.5</c:v>
                </c:pt>
                <c:pt idx="16">
                  <c:v>-6.5</c:v>
                </c:pt>
                <c:pt idx="17">
                  <c:v>-6.5</c:v>
                </c:pt>
                <c:pt idx="18">
                  <c:v>-6.5</c:v>
                </c:pt>
                <c:pt idx="19">
                  <c:v>-6.5</c:v>
                </c:pt>
                <c:pt idx="20">
                  <c:v>-6.5</c:v>
                </c:pt>
                <c:pt idx="21">
                  <c:v>-6.5</c:v>
                </c:pt>
                <c:pt idx="22">
                  <c:v>-6.5</c:v>
                </c:pt>
                <c:pt idx="23">
                  <c:v>-6.5</c:v>
                </c:pt>
                <c:pt idx="24">
                  <c:v>-6.5</c:v>
                </c:pt>
                <c:pt idx="25">
                  <c:v>-6.5</c:v>
                </c:pt>
                <c:pt idx="26">
                  <c:v>-6.5</c:v>
                </c:pt>
                <c:pt idx="27">
                  <c:v>-6.5</c:v>
                </c:pt>
                <c:pt idx="28">
                  <c:v>-6.5</c:v>
                </c:pt>
                <c:pt idx="29">
                  <c:v>-6.5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DE-D140-856F-C7DF21914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0407496"/>
        <c:axId val="2130414024"/>
      </c:lineChart>
      <c:catAx>
        <c:axId val="2130407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 in November</a:t>
                </a:r>
              </a:p>
            </c:rich>
          </c:tx>
          <c:layout>
            <c:manualLayout>
              <c:xMode val="edge"/>
              <c:yMode val="edge"/>
              <c:x val="0.42344827586206901"/>
              <c:y val="0.830316742081448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0414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04140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 (degC)</a:t>
                </a:r>
              </a:p>
            </c:rich>
          </c:tx>
          <c:layout>
            <c:manualLayout>
              <c:xMode val="edge"/>
              <c:yMode val="edge"/>
              <c:x val="8.2758620689655199E-2"/>
              <c:y val="0.377828054298642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0407496"/>
        <c:crosses val="autoZero"/>
        <c:crossBetween val="between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312045522998151"/>
          <c:y val="0.19462774019444753"/>
          <c:w val="0.14344827586206901"/>
          <c:h val="0.1312217194570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Payhembury Temperatures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December 2021</a:t>
            </a:r>
          </a:p>
        </c:rich>
      </c:tx>
      <c:layout>
        <c:manualLayout>
          <c:xMode val="edge"/>
          <c:yMode val="edge"/>
          <c:x val="0.377931034482759"/>
          <c:y val="2.03619909502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06896551724"/>
          <c:y val="0.101809954751131"/>
          <c:w val="0.71586206896551696"/>
          <c:h val="0.66515837104072395"/>
        </c:manualLayout>
      </c:layout>
      <c:lineChart>
        <c:grouping val="standard"/>
        <c:varyColors val="0"/>
        <c:ser>
          <c:idx val="0"/>
          <c:order val="0"/>
          <c:tx>
            <c:v>Daily Max Temp</c:v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Dec!$A$3:$A$32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Dec!$B$3:$B$33</c:f>
              <c:numCache>
                <c:formatCode>0.0</c:formatCode>
                <c:ptCount val="31"/>
                <c:pt idx="0">
                  <c:v>10.5</c:v>
                </c:pt>
                <c:pt idx="1">
                  <c:v>6.8</c:v>
                </c:pt>
                <c:pt idx="2">
                  <c:v>11.1</c:v>
                </c:pt>
                <c:pt idx="3">
                  <c:v>8.3000000000000007</c:v>
                </c:pt>
                <c:pt idx="4">
                  <c:v>8.1999999999999993</c:v>
                </c:pt>
                <c:pt idx="5">
                  <c:v>10</c:v>
                </c:pt>
                <c:pt idx="6">
                  <c:v>9.8000000000000007</c:v>
                </c:pt>
                <c:pt idx="7">
                  <c:v>7.7</c:v>
                </c:pt>
                <c:pt idx="8">
                  <c:v>10.1</c:v>
                </c:pt>
                <c:pt idx="9">
                  <c:v>8.5</c:v>
                </c:pt>
                <c:pt idx="10">
                  <c:v>11.2</c:v>
                </c:pt>
                <c:pt idx="11">
                  <c:v>12.5</c:v>
                </c:pt>
                <c:pt idx="12">
                  <c:v>11.7</c:v>
                </c:pt>
                <c:pt idx="13">
                  <c:v>12.2</c:v>
                </c:pt>
                <c:pt idx="14" formatCode="General">
                  <c:v>11.9</c:v>
                </c:pt>
                <c:pt idx="15" formatCode="General">
                  <c:v>11.2</c:v>
                </c:pt>
                <c:pt idx="16" formatCode="General">
                  <c:v>9.1999999999999993</c:v>
                </c:pt>
                <c:pt idx="17" formatCode="General">
                  <c:v>8.8000000000000007</c:v>
                </c:pt>
                <c:pt idx="18" formatCode="General">
                  <c:v>9.6</c:v>
                </c:pt>
                <c:pt idx="19" formatCode="General">
                  <c:v>6.7</c:v>
                </c:pt>
                <c:pt idx="20" formatCode="General">
                  <c:v>6.9</c:v>
                </c:pt>
                <c:pt idx="21" formatCode="General">
                  <c:v>9</c:v>
                </c:pt>
                <c:pt idx="22" formatCode="General">
                  <c:v>12.3</c:v>
                </c:pt>
                <c:pt idx="23" formatCode="General">
                  <c:v>10.8</c:v>
                </c:pt>
                <c:pt idx="24" formatCode="General">
                  <c:v>10.7</c:v>
                </c:pt>
                <c:pt idx="25" formatCode="General">
                  <c:v>11.2</c:v>
                </c:pt>
                <c:pt idx="26" formatCode="General">
                  <c:v>12.1</c:v>
                </c:pt>
                <c:pt idx="27" formatCode="General">
                  <c:v>11</c:v>
                </c:pt>
                <c:pt idx="28" formatCode="General">
                  <c:v>14</c:v>
                </c:pt>
                <c:pt idx="29" formatCode="General">
                  <c:v>13.9</c:v>
                </c:pt>
                <c:pt idx="30" formatCode="General">
                  <c:v>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FA-4B47-B5E1-5FEC3CD228EC}"/>
            </c:ext>
          </c:extLst>
        </c:ser>
        <c:ser>
          <c:idx val="1"/>
          <c:order val="1"/>
          <c:tx>
            <c:v>Daily Min Temp</c:v>
          </c:tx>
          <c:spPr>
            <a:ln w="381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numRef>
              <c:f>Dec!$A$3:$A$32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Dec!$C$3:$C$33</c:f>
              <c:numCache>
                <c:formatCode>0.0</c:formatCode>
                <c:ptCount val="31"/>
                <c:pt idx="0">
                  <c:v>1.4</c:v>
                </c:pt>
                <c:pt idx="1">
                  <c:v>-1.8</c:v>
                </c:pt>
                <c:pt idx="2">
                  <c:v>1.7</c:v>
                </c:pt>
                <c:pt idx="3">
                  <c:v>3.1</c:v>
                </c:pt>
                <c:pt idx="4">
                  <c:v>0.7</c:v>
                </c:pt>
                <c:pt idx="5">
                  <c:v>0.2</c:v>
                </c:pt>
                <c:pt idx="6">
                  <c:v>1.2</c:v>
                </c:pt>
                <c:pt idx="7">
                  <c:v>4.4000000000000004</c:v>
                </c:pt>
                <c:pt idx="8">
                  <c:v>2.1</c:v>
                </c:pt>
                <c:pt idx="9">
                  <c:v>2.4</c:v>
                </c:pt>
                <c:pt idx="10">
                  <c:v>3.6</c:v>
                </c:pt>
                <c:pt idx="11">
                  <c:v>10.4</c:v>
                </c:pt>
                <c:pt idx="12">
                  <c:v>10.1</c:v>
                </c:pt>
                <c:pt idx="13">
                  <c:v>9.8000000000000007</c:v>
                </c:pt>
                <c:pt idx="14" formatCode="General">
                  <c:v>9.6</c:v>
                </c:pt>
                <c:pt idx="15" formatCode="General">
                  <c:v>8.6999999999999993</c:v>
                </c:pt>
                <c:pt idx="16" formatCode="General">
                  <c:v>6.1</c:v>
                </c:pt>
                <c:pt idx="17" formatCode="General">
                  <c:v>1.4</c:v>
                </c:pt>
                <c:pt idx="18" formatCode="General">
                  <c:v>1.4</c:v>
                </c:pt>
                <c:pt idx="19" formatCode="General">
                  <c:v>2.5</c:v>
                </c:pt>
                <c:pt idx="20" formatCode="General">
                  <c:v>4.9000000000000004</c:v>
                </c:pt>
                <c:pt idx="21" formatCode="General">
                  <c:v>3.7</c:v>
                </c:pt>
                <c:pt idx="22" formatCode="General">
                  <c:v>7.1</c:v>
                </c:pt>
                <c:pt idx="23" formatCode="General">
                  <c:v>7.1</c:v>
                </c:pt>
                <c:pt idx="24" formatCode="General">
                  <c:v>7.9</c:v>
                </c:pt>
                <c:pt idx="25" formatCode="General">
                  <c:v>7.1</c:v>
                </c:pt>
                <c:pt idx="26" formatCode="General">
                  <c:v>8.3000000000000007</c:v>
                </c:pt>
                <c:pt idx="27" formatCode="General">
                  <c:v>7.1</c:v>
                </c:pt>
                <c:pt idx="28" formatCode="General">
                  <c:v>7.9</c:v>
                </c:pt>
                <c:pt idx="29" formatCode="General">
                  <c:v>12.6</c:v>
                </c:pt>
                <c:pt idx="30" formatCode="General">
                  <c:v>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FA-4B47-B5E1-5FEC3CD228EC}"/>
            </c:ext>
          </c:extLst>
        </c:ser>
        <c:ser>
          <c:idx val="2"/>
          <c:order val="2"/>
          <c:tx>
            <c:v>Max Temp 1960-90</c:v>
          </c:tx>
          <c:spPr>
            <a:ln w="381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Dec!$A$3:$A$32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Dec!$E$3:$E$33</c:f>
              <c:numCache>
                <c:formatCode>General</c:formatCode>
                <c:ptCount val="31"/>
                <c:pt idx="0">
                  <c:v>15.5</c:v>
                </c:pt>
                <c:pt idx="1">
                  <c:v>15.5</c:v>
                </c:pt>
                <c:pt idx="2">
                  <c:v>15.5</c:v>
                </c:pt>
                <c:pt idx="3">
                  <c:v>15.5</c:v>
                </c:pt>
                <c:pt idx="4">
                  <c:v>15.5</c:v>
                </c:pt>
                <c:pt idx="5">
                  <c:v>15.5</c:v>
                </c:pt>
                <c:pt idx="6">
                  <c:v>15.5</c:v>
                </c:pt>
                <c:pt idx="7">
                  <c:v>15.5</c:v>
                </c:pt>
                <c:pt idx="8">
                  <c:v>15.5</c:v>
                </c:pt>
                <c:pt idx="9">
                  <c:v>15.5</c:v>
                </c:pt>
                <c:pt idx="10">
                  <c:v>15.5</c:v>
                </c:pt>
                <c:pt idx="11">
                  <c:v>15.5</c:v>
                </c:pt>
                <c:pt idx="12">
                  <c:v>15.5</c:v>
                </c:pt>
                <c:pt idx="13">
                  <c:v>15.5</c:v>
                </c:pt>
                <c:pt idx="14">
                  <c:v>15.5</c:v>
                </c:pt>
                <c:pt idx="15">
                  <c:v>15.5</c:v>
                </c:pt>
                <c:pt idx="16">
                  <c:v>15.5</c:v>
                </c:pt>
                <c:pt idx="17">
                  <c:v>15.5</c:v>
                </c:pt>
                <c:pt idx="18">
                  <c:v>15.5</c:v>
                </c:pt>
                <c:pt idx="19">
                  <c:v>15.5</c:v>
                </c:pt>
                <c:pt idx="20">
                  <c:v>15.5</c:v>
                </c:pt>
                <c:pt idx="21">
                  <c:v>15.5</c:v>
                </c:pt>
                <c:pt idx="22">
                  <c:v>15.5</c:v>
                </c:pt>
                <c:pt idx="23">
                  <c:v>15.5</c:v>
                </c:pt>
                <c:pt idx="24">
                  <c:v>15.5</c:v>
                </c:pt>
                <c:pt idx="25">
                  <c:v>15.5</c:v>
                </c:pt>
                <c:pt idx="26">
                  <c:v>15.5</c:v>
                </c:pt>
                <c:pt idx="27">
                  <c:v>15.5</c:v>
                </c:pt>
                <c:pt idx="28">
                  <c:v>15.5</c:v>
                </c:pt>
                <c:pt idx="29">
                  <c:v>15.5</c:v>
                </c:pt>
                <c:pt idx="30">
                  <c:v>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FA-4B47-B5E1-5FEC3CD228EC}"/>
            </c:ext>
          </c:extLst>
        </c:ser>
        <c:ser>
          <c:idx val="3"/>
          <c:order val="3"/>
          <c:tx>
            <c:v>Min Temp 1960-90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Dec!$A$3:$A$32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Dec!$F$3:$F$33</c:f>
              <c:numCache>
                <c:formatCode>General</c:formatCode>
                <c:ptCount val="31"/>
                <c:pt idx="0">
                  <c:v>-9</c:v>
                </c:pt>
                <c:pt idx="1">
                  <c:v>-9</c:v>
                </c:pt>
                <c:pt idx="2">
                  <c:v>-9</c:v>
                </c:pt>
                <c:pt idx="3">
                  <c:v>-9</c:v>
                </c:pt>
                <c:pt idx="4">
                  <c:v>-9</c:v>
                </c:pt>
                <c:pt idx="5">
                  <c:v>-9</c:v>
                </c:pt>
                <c:pt idx="6">
                  <c:v>-9</c:v>
                </c:pt>
                <c:pt idx="7">
                  <c:v>-9</c:v>
                </c:pt>
                <c:pt idx="8">
                  <c:v>-9</c:v>
                </c:pt>
                <c:pt idx="9">
                  <c:v>-9</c:v>
                </c:pt>
                <c:pt idx="10">
                  <c:v>-9</c:v>
                </c:pt>
                <c:pt idx="11">
                  <c:v>-9</c:v>
                </c:pt>
                <c:pt idx="12">
                  <c:v>-9</c:v>
                </c:pt>
                <c:pt idx="13">
                  <c:v>-9</c:v>
                </c:pt>
                <c:pt idx="14">
                  <c:v>-9</c:v>
                </c:pt>
                <c:pt idx="15">
                  <c:v>-9</c:v>
                </c:pt>
                <c:pt idx="16">
                  <c:v>-9</c:v>
                </c:pt>
                <c:pt idx="17">
                  <c:v>-9</c:v>
                </c:pt>
                <c:pt idx="18">
                  <c:v>-9</c:v>
                </c:pt>
                <c:pt idx="19">
                  <c:v>-9</c:v>
                </c:pt>
                <c:pt idx="20">
                  <c:v>-9</c:v>
                </c:pt>
                <c:pt idx="21">
                  <c:v>-9</c:v>
                </c:pt>
                <c:pt idx="22">
                  <c:v>-9</c:v>
                </c:pt>
                <c:pt idx="23">
                  <c:v>-9</c:v>
                </c:pt>
                <c:pt idx="24">
                  <c:v>-9</c:v>
                </c:pt>
                <c:pt idx="25">
                  <c:v>-9</c:v>
                </c:pt>
                <c:pt idx="26">
                  <c:v>-9</c:v>
                </c:pt>
                <c:pt idx="27">
                  <c:v>-9</c:v>
                </c:pt>
                <c:pt idx="28">
                  <c:v>-9</c:v>
                </c:pt>
                <c:pt idx="29">
                  <c:v>-9</c:v>
                </c:pt>
                <c:pt idx="30">
                  <c:v>-9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FA-4B47-B5E1-5FEC3CD22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1119080"/>
        <c:axId val="2131125608"/>
      </c:lineChart>
      <c:catAx>
        <c:axId val="2131119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 in December</a:t>
                </a:r>
              </a:p>
            </c:rich>
          </c:tx>
          <c:layout>
            <c:manualLayout>
              <c:xMode val="edge"/>
              <c:yMode val="edge"/>
              <c:x val="0.43172413793103398"/>
              <c:y val="0.807692307692308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1125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11256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 (degC)</a:t>
                </a:r>
              </a:p>
            </c:rich>
          </c:tx>
          <c:layout>
            <c:manualLayout>
              <c:xMode val="edge"/>
              <c:yMode val="edge"/>
              <c:x val="9.7931034482758597E-2"/>
              <c:y val="0.366515837104071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1119080"/>
        <c:crosses val="autoZero"/>
        <c:crossBetween val="between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620689655172397"/>
          <c:y val="0.33710407239819001"/>
          <c:w val="0.14344827586206901"/>
          <c:h val="0.1312217194570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Payhembury Temperatures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February 2021</a:t>
            </a:r>
          </a:p>
        </c:rich>
      </c:tx>
      <c:layout>
        <c:manualLayout>
          <c:xMode val="edge"/>
          <c:yMode val="edge"/>
          <c:x val="0.39978895056150798"/>
          <c:y val="7.809771686488980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24137931034501"/>
          <c:y val="9.9547511312217202E-2"/>
          <c:w val="0.66620689655172405"/>
          <c:h val="0.66968325791855199"/>
        </c:manualLayout>
      </c:layout>
      <c:lineChart>
        <c:grouping val="standard"/>
        <c:varyColors val="0"/>
        <c:ser>
          <c:idx val="0"/>
          <c:order val="0"/>
          <c:tx>
            <c:v>Daily Max Temp</c:v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Jan!$A$3:$A$33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Feb!$B$3:$B$33</c:f>
              <c:numCache>
                <c:formatCode>General</c:formatCode>
                <c:ptCount val="31"/>
                <c:pt idx="0">
                  <c:v>8.6</c:v>
                </c:pt>
                <c:pt idx="1">
                  <c:v>13.2</c:v>
                </c:pt>
                <c:pt idx="2">
                  <c:v>10.6</c:v>
                </c:pt>
                <c:pt idx="3">
                  <c:v>9.6999999999999993</c:v>
                </c:pt>
                <c:pt idx="4">
                  <c:v>10.4</c:v>
                </c:pt>
                <c:pt idx="5">
                  <c:v>9.4</c:v>
                </c:pt>
                <c:pt idx="6">
                  <c:v>4.2</c:v>
                </c:pt>
                <c:pt idx="7">
                  <c:v>2.2999999999999998</c:v>
                </c:pt>
                <c:pt idx="8">
                  <c:v>0.4</c:v>
                </c:pt>
                <c:pt idx="9">
                  <c:v>3.4</c:v>
                </c:pt>
                <c:pt idx="10">
                  <c:v>1.8</c:v>
                </c:pt>
                <c:pt idx="11">
                  <c:v>4.4000000000000004</c:v>
                </c:pt>
                <c:pt idx="12">
                  <c:v>3.5</c:v>
                </c:pt>
                <c:pt idx="13">
                  <c:v>9.6</c:v>
                </c:pt>
                <c:pt idx="14">
                  <c:v>11.8</c:v>
                </c:pt>
                <c:pt idx="15">
                  <c:v>12.3</c:v>
                </c:pt>
                <c:pt idx="16">
                  <c:v>11.8</c:v>
                </c:pt>
                <c:pt idx="17">
                  <c:v>10.7</c:v>
                </c:pt>
                <c:pt idx="18">
                  <c:v>10.7</c:v>
                </c:pt>
                <c:pt idx="19">
                  <c:v>11.6</c:v>
                </c:pt>
                <c:pt idx="20">
                  <c:v>11.1</c:v>
                </c:pt>
                <c:pt idx="21">
                  <c:v>14.5</c:v>
                </c:pt>
                <c:pt idx="22">
                  <c:v>11.7</c:v>
                </c:pt>
                <c:pt idx="23">
                  <c:v>12.8</c:v>
                </c:pt>
                <c:pt idx="24">
                  <c:v>13.4</c:v>
                </c:pt>
                <c:pt idx="25">
                  <c:v>13.7</c:v>
                </c:pt>
                <c:pt idx="26">
                  <c:v>13</c:v>
                </c:pt>
                <c:pt idx="27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D2-B743-B284-0F7DC5B5E2D1}"/>
            </c:ext>
          </c:extLst>
        </c:ser>
        <c:ser>
          <c:idx val="1"/>
          <c:order val="1"/>
          <c:tx>
            <c:v>Daily Min Temp</c:v>
          </c:tx>
          <c:spPr>
            <a:ln w="381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numRef>
              <c:f>Jan!$A$3:$A$33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Feb!$C$3:$C$33</c:f>
              <c:numCache>
                <c:formatCode>General</c:formatCode>
                <c:ptCount val="31"/>
                <c:pt idx="0">
                  <c:v>2.2999999999999998</c:v>
                </c:pt>
                <c:pt idx="1">
                  <c:v>7.6</c:v>
                </c:pt>
                <c:pt idx="2">
                  <c:v>4.8</c:v>
                </c:pt>
                <c:pt idx="3">
                  <c:v>4.4000000000000004</c:v>
                </c:pt>
                <c:pt idx="4">
                  <c:v>0.5</c:v>
                </c:pt>
                <c:pt idx="5">
                  <c:v>-2.6</c:v>
                </c:pt>
                <c:pt idx="6">
                  <c:v>0.6</c:v>
                </c:pt>
                <c:pt idx="7">
                  <c:v>-1.9</c:v>
                </c:pt>
                <c:pt idx="8">
                  <c:v>-2.2999999999999998</c:v>
                </c:pt>
                <c:pt idx="9">
                  <c:v>-2.6</c:v>
                </c:pt>
                <c:pt idx="10">
                  <c:v>-2.8</c:v>
                </c:pt>
                <c:pt idx="11">
                  <c:v>-2.2999999999999998</c:v>
                </c:pt>
                <c:pt idx="12">
                  <c:v>-1.9</c:v>
                </c:pt>
                <c:pt idx="13">
                  <c:v>2.4</c:v>
                </c:pt>
                <c:pt idx="14">
                  <c:v>7.8</c:v>
                </c:pt>
                <c:pt idx="15">
                  <c:v>6.8</c:v>
                </c:pt>
                <c:pt idx="16">
                  <c:v>8.6</c:v>
                </c:pt>
                <c:pt idx="17">
                  <c:v>3.8</c:v>
                </c:pt>
                <c:pt idx="18">
                  <c:v>6.1</c:v>
                </c:pt>
                <c:pt idx="19">
                  <c:v>9.1999999999999993</c:v>
                </c:pt>
                <c:pt idx="20">
                  <c:v>8.1</c:v>
                </c:pt>
                <c:pt idx="21">
                  <c:v>5.9</c:v>
                </c:pt>
                <c:pt idx="22">
                  <c:v>7.7</c:v>
                </c:pt>
                <c:pt idx="23">
                  <c:v>8.9</c:v>
                </c:pt>
                <c:pt idx="24">
                  <c:v>1.3</c:v>
                </c:pt>
                <c:pt idx="25">
                  <c:v>-2.7</c:v>
                </c:pt>
                <c:pt idx="26">
                  <c:v>-2</c:v>
                </c:pt>
                <c:pt idx="27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D2-B743-B284-0F7DC5B5E2D1}"/>
            </c:ext>
          </c:extLst>
        </c:ser>
        <c:ser>
          <c:idx val="2"/>
          <c:order val="2"/>
          <c:tx>
            <c:v>Highest Max</c:v>
          </c:tx>
          <c:spPr>
            <a:ln w="38100">
              <a:solidFill>
                <a:srgbClr val="F20884"/>
              </a:solidFill>
              <a:prstDash val="solid"/>
            </a:ln>
          </c:spPr>
          <c:marker>
            <c:symbol val="none"/>
          </c:marker>
          <c:val>
            <c:numRef>
              <c:f>Feb!$E$3:$E$33</c:f>
              <c:numCache>
                <c:formatCode>General</c:formatCode>
                <c:ptCount val="3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D2-B743-B284-0F7DC5B5E2D1}"/>
            </c:ext>
          </c:extLst>
        </c:ser>
        <c:ser>
          <c:idx val="3"/>
          <c:order val="3"/>
          <c:tx>
            <c:v>Lowest Min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Feb!$F$3:$F$33</c:f>
              <c:numCache>
                <c:formatCode>General</c:formatCode>
                <c:ptCount val="31"/>
                <c:pt idx="0">
                  <c:v>-9</c:v>
                </c:pt>
                <c:pt idx="1">
                  <c:v>-9</c:v>
                </c:pt>
                <c:pt idx="2">
                  <c:v>-9</c:v>
                </c:pt>
                <c:pt idx="3">
                  <c:v>-9</c:v>
                </c:pt>
                <c:pt idx="4">
                  <c:v>-9</c:v>
                </c:pt>
                <c:pt idx="5">
                  <c:v>-9</c:v>
                </c:pt>
                <c:pt idx="6">
                  <c:v>-9</c:v>
                </c:pt>
                <c:pt idx="7">
                  <c:v>-9</c:v>
                </c:pt>
                <c:pt idx="8">
                  <c:v>-9</c:v>
                </c:pt>
                <c:pt idx="9">
                  <c:v>-9</c:v>
                </c:pt>
                <c:pt idx="10">
                  <c:v>-9</c:v>
                </c:pt>
                <c:pt idx="11">
                  <c:v>-9</c:v>
                </c:pt>
                <c:pt idx="12">
                  <c:v>-9</c:v>
                </c:pt>
                <c:pt idx="13">
                  <c:v>-9</c:v>
                </c:pt>
                <c:pt idx="14">
                  <c:v>-9</c:v>
                </c:pt>
                <c:pt idx="15">
                  <c:v>-9</c:v>
                </c:pt>
                <c:pt idx="16">
                  <c:v>-9</c:v>
                </c:pt>
                <c:pt idx="17">
                  <c:v>-9</c:v>
                </c:pt>
                <c:pt idx="18">
                  <c:v>-9</c:v>
                </c:pt>
                <c:pt idx="19">
                  <c:v>-9</c:v>
                </c:pt>
                <c:pt idx="20">
                  <c:v>-9</c:v>
                </c:pt>
                <c:pt idx="21">
                  <c:v>-9</c:v>
                </c:pt>
                <c:pt idx="22">
                  <c:v>-9</c:v>
                </c:pt>
                <c:pt idx="23">
                  <c:v>-9</c:v>
                </c:pt>
                <c:pt idx="24">
                  <c:v>-9</c:v>
                </c:pt>
                <c:pt idx="25">
                  <c:v>-9</c:v>
                </c:pt>
                <c:pt idx="26">
                  <c:v>-9</c:v>
                </c:pt>
                <c:pt idx="27">
                  <c:v>-9</c:v>
                </c:pt>
                <c:pt idx="28">
                  <c:v>-9</c:v>
                </c:pt>
                <c:pt idx="29">
                  <c:v>-9</c:v>
                </c:pt>
                <c:pt idx="30">
                  <c:v>-9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D2-B743-B284-0F7DC5B5E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946248"/>
        <c:axId val="2112952696"/>
      </c:lineChart>
      <c:catAx>
        <c:axId val="2112946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 in February</a:t>
                </a:r>
              </a:p>
            </c:rich>
          </c:tx>
          <c:layout>
            <c:manualLayout>
              <c:xMode val="edge"/>
              <c:yMode val="edge"/>
              <c:x val="0.39034482758620698"/>
              <c:y val="0.8144796380090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2952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2952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 (degC)</a:t>
                </a:r>
              </a:p>
            </c:rich>
          </c:tx>
          <c:layout>
            <c:manualLayout>
              <c:xMode val="edge"/>
              <c:yMode val="edge"/>
              <c:x val="6.8965517241379296E-2"/>
              <c:y val="0.366515837104071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2946248"/>
        <c:crosses val="autoZero"/>
        <c:crossBetween val="between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172413793103398"/>
          <c:y val="0.43891402714932098"/>
          <c:w val="0.11724137931034501"/>
          <c:h val="0.10180995475113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Payhembury Temperatures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March 2020</a:t>
            </a:r>
          </a:p>
        </c:rich>
      </c:tx>
      <c:layout>
        <c:manualLayout>
          <c:xMode val="edge"/>
          <c:yMode val="edge"/>
          <c:x val="0.377931034482759"/>
          <c:y val="2.03619909502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96551724137899"/>
          <c:y val="9.7285067873303099E-2"/>
          <c:w val="0.71172413793103395"/>
          <c:h val="0.65610859728506798"/>
        </c:manualLayout>
      </c:layout>
      <c:lineChart>
        <c:grouping val="standard"/>
        <c:varyColors val="0"/>
        <c:ser>
          <c:idx val="0"/>
          <c:order val="0"/>
          <c:tx>
            <c:v>Daily Max Temp</c:v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Mar!$A$3:$A$33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Mar!$B$3:$B$33</c:f>
              <c:numCache>
                <c:formatCode>General</c:formatCode>
                <c:ptCount val="31"/>
                <c:pt idx="0">
                  <c:v>12.6</c:v>
                </c:pt>
                <c:pt idx="1">
                  <c:v>8.1999999999999993</c:v>
                </c:pt>
                <c:pt idx="2">
                  <c:v>10.199999999999999</c:v>
                </c:pt>
                <c:pt idx="3">
                  <c:v>7.5</c:v>
                </c:pt>
                <c:pt idx="4">
                  <c:v>7.1</c:v>
                </c:pt>
                <c:pt idx="5">
                  <c:v>8.4</c:v>
                </c:pt>
                <c:pt idx="6">
                  <c:v>6.5</c:v>
                </c:pt>
                <c:pt idx="7">
                  <c:v>11.3</c:v>
                </c:pt>
                <c:pt idx="8">
                  <c:v>11.3</c:v>
                </c:pt>
                <c:pt idx="9">
                  <c:v>11.6</c:v>
                </c:pt>
                <c:pt idx="10">
                  <c:v>10.7</c:v>
                </c:pt>
                <c:pt idx="11">
                  <c:v>10.6</c:v>
                </c:pt>
                <c:pt idx="12">
                  <c:v>8.8000000000000007</c:v>
                </c:pt>
                <c:pt idx="13">
                  <c:v>11.5</c:v>
                </c:pt>
                <c:pt idx="14">
                  <c:v>13.9</c:v>
                </c:pt>
                <c:pt idx="15">
                  <c:v>14.8</c:v>
                </c:pt>
                <c:pt idx="16">
                  <c:v>15.4</c:v>
                </c:pt>
                <c:pt idx="17">
                  <c:v>14.4</c:v>
                </c:pt>
                <c:pt idx="18">
                  <c:v>10.7</c:v>
                </c:pt>
                <c:pt idx="19">
                  <c:v>10.7</c:v>
                </c:pt>
                <c:pt idx="20">
                  <c:v>13.2</c:v>
                </c:pt>
                <c:pt idx="21">
                  <c:v>14.3</c:v>
                </c:pt>
                <c:pt idx="22">
                  <c:v>12</c:v>
                </c:pt>
                <c:pt idx="23">
                  <c:v>16.100000000000001</c:v>
                </c:pt>
                <c:pt idx="24">
                  <c:v>15.2</c:v>
                </c:pt>
                <c:pt idx="25">
                  <c:v>11.9</c:v>
                </c:pt>
                <c:pt idx="26">
                  <c:v>12.8</c:v>
                </c:pt>
                <c:pt idx="27">
                  <c:v>12.2</c:v>
                </c:pt>
                <c:pt idx="28">
                  <c:v>15</c:v>
                </c:pt>
                <c:pt idx="29">
                  <c:v>20.9</c:v>
                </c:pt>
                <c:pt idx="30">
                  <c:v>19.399999999999999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79-5341-AD75-E58452C9BB34}"/>
            </c:ext>
          </c:extLst>
        </c:ser>
        <c:ser>
          <c:idx val="1"/>
          <c:order val="1"/>
          <c:tx>
            <c:v>Daily Min Temp</c:v>
          </c:tx>
          <c:spPr>
            <a:ln w="381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numRef>
              <c:f>Mar!$A$3:$A$33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Mar!$C$3:$C$33</c:f>
              <c:numCache>
                <c:formatCode>General</c:formatCode>
                <c:ptCount val="31"/>
                <c:pt idx="0">
                  <c:v>2.7</c:v>
                </c:pt>
                <c:pt idx="1">
                  <c:v>-0.6</c:v>
                </c:pt>
                <c:pt idx="2">
                  <c:v>4.0999999999999996</c:v>
                </c:pt>
                <c:pt idx="3">
                  <c:v>3.4</c:v>
                </c:pt>
                <c:pt idx="4">
                  <c:v>-0.1</c:v>
                </c:pt>
                <c:pt idx="5">
                  <c:v>-1.4</c:v>
                </c:pt>
                <c:pt idx="6">
                  <c:v>-4.2</c:v>
                </c:pt>
                <c:pt idx="7">
                  <c:v>-5.3</c:v>
                </c:pt>
                <c:pt idx="8">
                  <c:v>-3.3</c:v>
                </c:pt>
                <c:pt idx="9">
                  <c:v>6.7</c:v>
                </c:pt>
                <c:pt idx="10">
                  <c:v>4.3</c:v>
                </c:pt>
                <c:pt idx="11">
                  <c:v>4.3</c:v>
                </c:pt>
                <c:pt idx="12">
                  <c:v>4.2</c:v>
                </c:pt>
                <c:pt idx="13">
                  <c:v>5.3</c:v>
                </c:pt>
                <c:pt idx="14">
                  <c:v>7.1</c:v>
                </c:pt>
                <c:pt idx="15">
                  <c:v>3.2</c:v>
                </c:pt>
                <c:pt idx="16">
                  <c:v>-0.7</c:v>
                </c:pt>
                <c:pt idx="17">
                  <c:v>-0.7</c:v>
                </c:pt>
                <c:pt idx="18">
                  <c:v>5.4</c:v>
                </c:pt>
                <c:pt idx="19">
                  <c:v>5</c:v>
                </c:pt>
                <c:pt idx="20">
                  <c:v>3.1</c:v>
                </c:pt>
                <c:pt idx="21">
                  <c:v>-0.1</c:v>
                </c:pt>
                <c:pt idx="22">
                  <c:v>3.9</c:v>
                </c:pt>
                <c:pt idx="23">
                  <c:v>2.8</c:v>
                </c:pt>
                <c:pt idx="24">
                  <c:v>2.7</c:v>
                </c:pt>
                <c:pt idx="25">
                  <c:v>2.6</c:v>
                </c:pt>
                <c:pt idx="26">
                  <c:v>2</c:v>
                </c:pt>
                <c:pt idx="27">
                  <c:v>8.8000000000000007</c:v>
                </c:pt>
                <c:pt idx="28">
                  <c:v>2.8</c:v>
                </c:pt>
                <c:pt idx="29">
                  <c:v>1.7</c:v>
                </c:pt>
                <c:pt idx="30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79-5341-AD75-E58452C9BB34}"/>
            </c:ext>
          </c:extLst>
        </c:ser>
        <c:ser>
          <c:idx val="2"/>
          <c:order val="2"/>
          <c:tx>
            <c:v>Max Temp 1960-90</c:v>
          </c:tx>
          <c:spPr>
            <a:ln w="381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Mar!$A$3:$A$33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Mar!$E$3:$E$33</c:f>
              <c:numCache>
                <c:formatCode>General</c:formatCode>
                <c:ptCount val="31"/>
                <c:pt idx="0">
                  <c:v>19.5</c:v>
                </c:pt>
                <c:pt idx="1">
                  <c:v>19.5</c:v>
                </c:pt>
                <c:pt idx="2">
                  <c:v>19.5</c:v>
                </c:pt>
                <c:pt idx="3">
                  <c:v>19.5</c:v>
                </c:pt>
                <c:pt idx="4">
                  <c:v>19.5</c:v>
                </c:pt>
                <c:pt idx="5">
                  <c:v>19.5</c:v>
                </c:pt>
                <c:pt idx="6">
                  <c:v>19.5</c:v>
                </c:pt>
                <c:pt idx="7">
                  <c:v>19.5</c:v>
                </c:pt>
                <c:pt idx="8">
                  <c:v>19.5</c:v>
                </c:pt>
                <c:pt idx="9">
                  <c:v>19.5</c:v>
                </c:pt>
                <c:pt idx="10">
                  <c:v>19.5</c:v>
                </c:pt>
                <c:pt idx="11">
                  <c:v>19.5</c:v>
                </c:pt>
                <c:pt idx="12">
                  <c:v>19.5</c:v>
                </c:pt>
                <c:pt idx="13">
                  <c:v>19.5</c:v>
                </c:pt>
                <c:pt idx="14">
                  <c:v>19.5</c:v>
                </c:pt>
                <c:pt idx="15">
                  <c:v>19.5</c:v>
                </c:pt>
                <c:pt idx="16">
                  <c:v>19.5</c:v>
                </c:pt>
                <c:pt idx="17">
                  <c:v>19.5</c:v>
                </c:pt>
                <c:pt idx="18">
                  <c:v>19.5</c:v>
                </c:pt>
                <c:pt idx="19">
                  <c:v>19.5</c:v>
                </c:pt>
                <c:pt idx="20">
                  <c:v>19.5</c:v>
                </c:pt>
                <c:pt idx="21">
                  <c:v>19.5</c:v>
                </c:pt>
                <c:pt idx="22">
                  <c:v>19.5</c:v>
                </c:pt>
                <c:pt idx="23">
                  <c:v>19.5</c:v>
                </c:pt>
                <c:pt idx="24">
                  <c:v>19.5</c:v>
                </c:pt>
                <c:pt idx="25">
                  <c:v>19.5</c:v>
                </c:pt>
                <c:pt idx="26">
                  <c:v>19.5</c:v>
                </c:pt>
                <c:pt idx="27">
                  <c:v>19.5</c:v>
                </c:pt>
                <c:pt idx="28">
                  <c:v>19.5</c:v>
                </c:pt>
                <c:pt idx="29">
                  <c:v>19.5</c:v>
                </c:pt>
                <c:pt idx="30">
                  <c:v>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79-5341-AD75-E58452C9BB34}"/>
            </c:ext>
          </c:extLst>
        </c:ser>
        <c:ser>
          <c:idx val="3"/>
          <c:order val="3"/>
          <c:tx>
            <c:v>Min Temp 1960-90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Mar!$A$3:$A$33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Mar!$F$3:$F$33</c:f>
              <c:numCache>
                <c:formatCode>General</c:formatCode>
                <c:ptCount val="31"/>
                <c:pt idx="0">
                  <c:v>-9</c:v>
                </c:pt>
                <c:pt idx="1">
                  <c:v>-9</c:v>
                </c:pt>
                <c:pt idx="2">
                  <c:v>-9</c:v>
                </c:pt>
                <c:pt idx="3">
                  <c:v>-9</c:v>
                </c:pt>
                <c:pt idx="4">
                  <c:v>-9</c:v>
                </c:pt>
                <c:pt idx="5">
                  <c:v>-9</c:v>
                </c:pt>
                <c:pt idx="6">
                  <c:v>-9</c:v>
                </c:pt>
                <c:pt idx="7">
                  <c:v>-9</c:v>
                </c:pt>
                <c:pt idx="8">
                  <c:v>-9</c:v>
                </c:pt>
                <c:pt idx="9">
                  <c:v>-9</c:v>
                </c:pt>
                <c:pt idx="10">
                  <c:v>-9</c:v>
                </c:pt>
                <c:pt idx="11">
                  <c:v>-9</c:v>
                </c:pt>
                <c:pt idx="12">
                  <c:v>-9</c:v>
                </c:pt>
                <c:pt idx="13">
                  <c:v>-9</c:v>
                </c:pt>
                <c:pt idx="14">
                  <c:v>-9</c:v>
                </c:pt>
                <c:pt idx="15">
                  <c:v>-9</c:v>
                </c:pt>
                <c:pt idx="16">
                  <c:v>-9</c:v>
                </c:pt>
                <c:pt idx="17">
                  <c:v>-9</c:v>
                </c:pt>
                <c:pt idx="18">
                  <c:v>-9</c:v>
                </c:pt>
                <c:pt idx="19">
                  <c:v>-9</c:v>
                </c:pt>
                <c:pt idx="20">
                  <c:v>-9</c:v>
                </c:pt>
                <c:pt idx="21">
                  <c:v>-9</c:v>
                </c:pt>
                <c:pt idx="22">
                  <c:v>-9</c:v>
                </c:pt>
                <c:pt idx="23">
                  <c:v>-9</c:v>
                </c:pt>
                <c:pt idx="24">
                  <c:v>-9</c:v>
                </c:pt>
                <c:pt idx="25">
                  <c:v>-9</c:v>
                </c:pt>
                <c:pt idx="26">
                  <c:v>-9</c:v>
                </c:pt>
                <c:pt idx="27">
                  <c:v>-9</c:v>
                </c:pt>
                <c:pt idx="28">
                  <c:v>-9</c:v>
                </c:pt>
                <c:pt idx="29">
                  <c:v>-9</c:v>
                </c:pt>
                <c:pt idx="30">
                  <c:v>-9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79-5341-AD75-E58452C9B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3019048"/>
        <c:axId val="2113025496"/>
      </c:lineChart>
      <c:catAx>
        <c:axId val="2113019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 in March</a:t>
                </a:r>
              </a:p>
            </c:rich>
          </c:tx>
          <c:layout>
            <c:manualLayout>
              <c:xMode val="edge"/>
              <c:yMode val="edge"/>
              <c:x val="0.453793103448276"/>
              <c:y val="0.794117647058823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3025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30254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 (degC)</a:t>
                </a:r>
              </a:p>
            </c:rich>
          </c:tx>
          <c:layout>
            <c:manualLayout>
              <c:xMode val="edge"/>
              <c:yMode val="edge"/>
              <c:x val="0.100689655172414"/>
              <c:y val="0.357466063348416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3019048"/>
        <c:crosses val="autoZero"/>
        <c:crossBetween val="between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206896551724099"/>
          <c:y val="0.30090497737556599"/>
          <c:w val="0.132413793103448"/>
          <c:h val="0.10180995475113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Payhembury Temperatures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April 2021</a:t>
            </a:r>
          </a:p>
        </c:rich>
      </c:tx>
      <c:layout>
        <c:manualLayout>
          <c:xMode val="edge"/>
          <c:yMode val="edge"/>
          <c:x val="0.377931034482759"/>
          <c:y val="2.03619909502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55172413793101"/>
          <c:y val="0.101809954751131"/>
          <c:w val="0.72551724137930995"/>
          <c:h val="0.69230769230769196"/>
        </c:manualLayout>
      </c:layout>
      <c:lineChart>
        <c:grouping val="standard"/>
        <c:varyColors val="0"/>
        <c:ser>
          <c:idx val="0"/>
          <c:order val="0"/>
          <c:tx>
            <c:v>Daily Max Temp</c:v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Apr!$A$3:$A$32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Apr!$B$3:$B$33</c:f>
              <c:numCache>
                <c:formatCode>General</c:formatCode>
                <c:ptCount val="31"/>
                <c:pt idx="0">
                  <c:v>16.2</c:v>
                </c:pt>
                <c:pt idx="1">
                  <c:v>12.9</c:v>
                </c:pt>
                <c:pt idx="2">
                  <c:v>11.6</c:v>
                </c:pt>
                <c:pt idx="3">
                  <c:v>17.100000000000001</c:v>
                </c:pt>
                <c:pt idx="4">
                  <c:v>8.6999999999999993</c:v>
                </c:pt>
                <c:pt idx="5">
                  <c:v>8.1999999999999993</c:v>
                </c:pt>
                <c:pt idx="6">
                  <c:v>7.4</c:v>
                </c:pt>
                <c:pt idx="7">
                  <c:v>11.3</c:v>
                </c:pt>
                <c:pt idx="8">
                  <c:v>12.8</c:v>
                </c:pt>
                <c:pt idx="9">
                  <c:v>10.8</c:v>
                </c:pt>
                <c:pt idx="10">
                  <c:v>9.6999999999999993</c:v>
                </c:pt>
                <c:pt idx="11">
                  <c:v>10.9</c:v>
                </c:pt>
                <c:pt idx="12">
                  <c:v>12.1</c:v>
                </c:pt>
                <c:pt idx="13">
                  <c:v>13.9</c:v>
                </c:pt>
                <c:pt idx="14">
                  <c:v>12.8</c:v>
                </c:pt>
                <c:pt idx="15">
                  <c:v>12.2</c:v>
                </c:pt>
                <c:pt idx="16">
                  <c:v>13.9</c:v>
                </c:pt>
                <c:pt idx="17">
                  <c:v>16.600000000000001</c:v>
                </c:pt>
                <c:pt idx="18">
                  <c:v>13.9</c:v>
                </c:pt>
                <c:pt idx="19">
                  <c:v>16.8</c:v>
                </c:pt>
                <c:pt idx="20">
                  <c:v>17.100000000000001</c:v>
                </c:pt>
                <c:pt idx="21">
                  <c:v>13.8</c:v>
                </c:pt>
                <c:pt idx="22">
                  <c:v>16.7</c:v>
                </c:pt>
                <c:pt idx="23">
                  <c:v>17.600000000000001</c:v>
                </c:pt>
                <c:pt idx="24">
                  <c:v>16.3</c:v>
                </c:pt>
                <c:pt idx="25">
                  <c:v>14.7</c:v>
                </c:pt>
                <c:pt idx="26">
                  <c:v>17.3</c:v>
                </c:pt>
                <c:pt idx="27">
                  <c:v>11.5</c:v>
                </c:pt>
                <c:pt idx="28">
                  <c:v>13.8</c:v>
                </c:pt>
                <c:pt idx="29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19-F246-A9B5-9E94AE8352EA}"/>
            </c:ext>
          </c:extLst>
        </c:ser>
        <c:ser>
          <c:idx val="1"/>
          <c:order val="1"/>
          <c:tx>
            <c:v>Daily Min Temp</c:v>
          </c:tx>
          <c:spPr>
            <a:ln w="381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numRef>
              <c:f>Apr!$A$3:$A$32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Apr!$C$3:$C$33</c:f>
              <c:numCache>
                <c:formatCode>General</c:formatCode>
                <c:ptCount val="31"/>
                <c:pt idx="0">
                  <c:v>6</c:v>
                </c:pt>
                <c:pt idx="1">
                  <c:v>3.8</c:v>
                </c:pt>
                <c:pt idx="2">
                  <c:v>1</c:v>
                </c:pt>
                <c:pt idx="3">
                  <c:v>-2.2000000000000002</c:v>
                </c:pt>
                <c:pt idx="4">
                  <c:v>-0.6</c:v>
                </c:pt>
                <c:pt idx="5">
                  <c:v>-1.9</c:v>
                </c:pt>
                <c:pt idx="6">
                  <c:v>-2.7</c:v>
                </c:pt>
                <c:pt idx="7">
                  <c:v>1.1000000000000001</c:v>
                </c:pt>
                <c:pt idx="8">
                  <c:v>1.9</c:v>
                </c:pt>
                <c:pt idx="9">
                  <c:v>1.6</c:v>
                </c:pt>
                <c:pt idx="10">
                  <c:v>-2.4</c:v>
                </c:pt>
                <c:pt idx="11">
                  <c:v>-1.9</c:v>
                </c:pt>
                <c:pt idx="12">
                  <c:v>-1.7</c:v>
                </c:pt>
                <c:pt idx="13">
                  <c:v>-1.7</c:v>
                </c:pt>
                <c:pt idx="14">
                  <c:v>-0.6</c:v>
                </c:pt>
                <c:pt idx="15">
                  <c:v>-1.6</c:v>
                </c:pt>
                <c:pt idx="16">
                  <c:v>-2.8</c:v>
                </c:pt>
                <c:pt idx="17">
                  <c:v>-1.4</c:v>
                </c:pt>
                <c:pt idx="18">
                  <c:v>-0.9</c:v>
                </c:pt>
                <c:pt idx="19">
                  <c:v>-0.4</c:v>
                </c:pt>
                <c:pt idx="20">
                  <c:v>3.8</c:v>
                </c:pt>
                <c:pt idx="21">
                  <c:v>2.4</c:v>
                </c:pt>
                <c:pt idx="22">
                  <c:v>3.9</c:v>
                </c:pt>
                <c:pt idx="23">
                  <c:v>5.2</c:v>
                </c:pt>
                <c:pt idx="24">
                  <c:v>4.5999999999999996</c:v>
                </c:pt>
                <c:pt idx="25">
                  <c:v>2.6</c:v>
                </c:pt>
                <c:pt idx="26">
                  <c:v>-0.4</c:v>
                </c:pt>
                <c:pt idx="27">
                  <c:v>3.8</c:v>
                </c:pt>
                <c:pt idx="28">
                  <c:v>0.1</c:v>
                </c:pt>
                <c:pt idx="29">
                  <c:v>-1.2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19-F246-A9B5-9E94AE8352EA}"/>
            </c:ext>
          </c:extLst>
        </c:ser>
        <c:ser>
          <c:idx val="2"/>
          <c:order val="2"/>
          <c:tx>
            <c:v>Max Temp 1960-90</c:v>
          </c:tx>
          <c:spPr>
            <a:ln w="381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Apr!$A$3:$A$32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Apr!$E$3:$E$33</c:f>
              <c:numCache>
                <c:formatCode>General</c:formatCode>
                <c:ptCount val="31"/>
                <c:pt idx="0">
                  <c:v>21.5</c:v>
                </c:pt>
                <c:pt idx="1">
                  <c:v>21.5</c:v>
                </c:pt>
                <c:pt idx="2">
                  <c:v>21.5</c:v>
                </c:pt>
                <c:pt idx="3">
                  <c:v>21.5</c:v>
                </c:pt>
                <c:pt idx="4">
                  <c:v>21.5</c:v>
                </c:pt>
                <c:pt idx="5">
                  <c:v>21.5</c:v>
                </c:pt>
                <c:pt idx="6">
                  <c:v>21.5</c:v>
                </c:pt>
                <c:pt idx="7">
                  <c:v>21.5</c:v>
                </c:pt>
                <c:pt idx="8">
                  <c:v>21.5</c:v>
                </c:pt>
                <c:pt idx="9">
                  <c:v>21.5</c:v>
                </c:pt>
                <c:pt idx="10">
                  <c:v>21.5</c:v>
                </c:pt>
                <c:pt idx="11">
                  <c:v>21.5</c:v>
                </c:pt>
                <c:pt idx="12">
                  <c:v>21.5</c:v>
                </c:pt>
                <c:pt idx="13">
                  <c:v>21.5</c:v>
                </c:pt>
                <c:pt idx="14">
                  <c:v>21.5</c:v>
                </c:pt>
                <c:pt idx="15">
                  <c:v>21.5</c:v>
                </c:pt>
                <c:pt idx="16">
                  <c:v>21.5</c:v>
                </c:pt>
                <c:pt idx="17">
                  <c:v>21.5</c:v>
                </c:pt>
                <c:pt idx="18">
                  <c:v>21.5</c:v>
                </c:pt>
                <c:pt idx="19">
                  <c:v>21.5</c:v>
                </c:pt>
                <c:pt idx="20">
                  <c:v>21.5</c:v>
                </c:pt>
                <c:pt idx="21">
                  <c:v>21.5</c:v>
                </c:pt>
                <c:pt idx="22">
                  <c:v>21.5</c:v>
                </c:pt>
                <c:pt idx="23">
                  <c:v>21.5</c:v>
                </c:pt>
                <c:pt idx="24">
                  <c:v>21.5</c:v>
                </c:pt>
                <c:pt idx="25">
                  <c:v>21.5</c:v>
                </c:pt>
                <c:pt idx="26">
                  <c:v>21.5</c:v>
                </c:pt>
                <c:pt idx="27">
                  <c:v>21.5</c:v>
                </c:pt>
                <c:pt idx="28">
                  <c:v>21.5</c:v>
                </c:pt>
                <c:pt idx="29">
                  <c:v>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19-F246-A9B5-9E94AE8352EA}"/>
            </c:ext>
          </c:extLst>
        </c:ser>
        <c:ser>
          <c:idx val="3"/>
          <c:order val="3"/>
          <c:tx>
            <c:v>Min Temp 1960-90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Apr!$A$3:$A$32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Apr!$F$3:$F$33</c:f>
              <c:numCache>
                <c:formatCode>General</c:formatCode>
                <c:ptCount val="31"/>
                <c:pt idx="0">
                  <c:v>-4.5</c:v>
                </c:pt>
                <c:pt idx="1">
                  <c:v>-4.5</c:v>
                </c:pt>
                <c:pt idx="2">
                  <c:v>-4.5</c:v>
                </c:pt>
                <c:pt idx="3">
                  <c:v>-4.5</c:v>
                </c:pt>
                <c:pt idx="4">
                  <c:v>-4.5</c:v>
                </c:pt>
                <c:pt idx="5">
                  <c:v>-4.5</c:v>
                </c:pt>
                <c:pt idx="6">
                  <c:v>-4.5</c:v>
                </c:pt>
                <c:pt idx="7">
                  <c:v>-4.5</c:v>
                </c:pt>
                <c:pt idx="8">
                  <c:v>-4.5</c:v>
                </c:pt>
                <c:pt idx="9">
                  <c:v>-4.5</c:v>
                </c:pt>
                <c:pt idx="10">
                  <c:v>-4.5</c:v>
                </c:pt>
                <c:pt idx="11">
                  <c:v>-4.5</c:v>
                </c:pt>
                <c:pt idx="12">
                  <c:v>-4.5</c:v>
                </c:pt>
                <c:pt idx="13">
                  <c:v>-4.5</c:v>
                </c:pt>
                <c:pt idx="14">
                  <c:v>-4.5</c:v>
                </c:pt>
                <c:pt idx="15">
                  <c:v>-4.5</c:v>
                </c:pt>
                <c:pt idx="16">
                  <c:v>-4.5</c:v>
                </c:pt>
                <c:pt idx="17">
                  <c:v>-4.5</c:v>
                </c:pt>
                <c:pt idx="18">
                  <c:v>-4.5</c:v>
                </c:pt>
                <c:pt idx="19">
                  <c:v>-4.5</c:v>
                </c:pt>
                <c:pt idx="20">
                  <c:v>-4.5</c:v>
                </c:pt>
                <c:pt idx="21">
                  <c:v>-4.5</c:v>
                </c:pt>
                <c:pt idx="22">
                  <c:v>-4.5</c:v>
                </c:pt>
                <c:pt idx="23">
                  <c:v>-4.5</c:v>
                </c:pt>
                <c:pt idx="24">
                  <c:v>-4.5</c:v>
                </c:pt>
                <c:pt idx="25">
                  <c:v>-4.5</c:v>
                </c:pt>
                <c:pt idx="26">
                  <c:v>-4.5</c:v>
                </c:pt>
                <c:pt idx="27">
                  <c:v>-4.5</c:v>
                </c:pt>
                <c:pt idx="28">
                  <c:v>-4.5</c:v>
                </c:pt>
                <c:pt idx="29">
                  <c:v>-4.5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19-F246-A9B5-9E94AE835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3093736"/>
        <c:axId val="2113100184"/>
      </c:lineChart>
      <c:catAx>
        <c:axId val="2113093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 in April</a:t>
                </a:r>
              </a:p>
            </c:rich>
          </c:tx>
          <c:layout>
            <c:manualLayout>
              <c:xMode val="edge"/>
              <c:yMode val="edge"/>
              <c:x val="0.45241379310344798"/>
              <c:y val="0.83484162895927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3100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31001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 (degC)</a:t>
                </a:r>
              </a:p>
            </c:rich>
          </c:tx>
          <c:layout>
            <c:manualLayout>
              <c:xMode val="edge"/>
              <c:yMode val="edge"/>
              <c:x val="8.8275862068965497E-2"/>
              <c:y val="0.380090497737555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3093736"/>
        <c:crosses val="autoZero"/>
        <c:crossBetween val="between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206896551724099"/>
          <c:y val="0.29864253393665202"/>
          <c:w val="0.132413793103448"/>
          <c:h val="0.10180995475113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Payhembury Temperatures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May 2021</a:t>
            </a:r>
          </a:p>
        </c:rich>
      </c:tx>
      <c:layout>
        <c:manualLayout>
          <c:xMode val="edge"/>
          <c:yMode val="edge"/>
          <c:x val="0.377931034482759"/>
          <c:y val="2.03619909502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55172413793101"/>
          <c:y val="0.101809954751131"/>
          <c:w val="0.72551724137930995"/>
          <c:h val="0.68552036199095001"/>
        </c:manualLayout>
      </c:layout>
      <c:lineChart>
        <c:grouping val="standard"/>
        <c:varyColors val="0"/>
        <c:ser>
          <c:idx val="0"/>
          <c:order val="0"/>
          <c:tx>
            <c:v>Daily Max Temp</c:v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Apr!$A$3:$A$32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May!$B$3:$B$33</c:f>
              <c:numCache>
                <c:formatCode>General</c:formatCode>
                <c:ptCount val="31"/>
                <c:pt idx="0">
                  <c:v>14.7</c:v>
                </c:pt>
                <c:pt idx="1">
                  <c:v>14.5</c:v>
                </c:pt>
                <c:pt idx="2">
                  <c:v>11.7</c:v>
                </c:pt>
                <c:pt idx="3">
                  <c:v>13.1</c:v>
                </c:pt>
                <c:pt idx="4">
                  <c:v>12.7</c:v>
                </c:pt>
                <c:pt idx="5">
                  <c:v>13</c:v>
                </c:pt>
                <c:pt idx="6">
                  <c:v>13.8</c:v>
                </c:pt>
                <c:pt idx="7">
                  <c:v>13.9</c:v>
                </c:pt>
                <c:pt idx="8">
                  <c:v>15.7</c:v>
                </c:pt>
                <c:pt idx="9">
                  <c:v>15.2</c:v>
                </c:pt>
                <c:pt idx="10">
                  <c:v>13.6</c:v>
                </c:pt>
                <c:pt idx="11">
                  <c:v>14.1</c:v>
                </c:pt>
                <c:pt idx="12">
                  <c:v>11.7</c:v>
                </c:pt>
                <c:pt idx="13">
                  <c:v>14.8</c:v>
                </c:pt>
                <c:pt idx="14">
                  <c:v>14.8</c:v>
                </c:pt>
                <c:pt idx="15">
                  <c:v>13.2</c:v>
                </c:pt>
                <c:pt idx="16">
                  <c:v>17.8</c:v>
                </c:pt>
                <c:pt idx="17">
                  <c:v>14.7</c:v>
                </c:pt>
                <c:pt idx="18">
                  <c:v>16.600000000000001</c:v>
                </c:pt>
                <c:pt idx="19">
                  <c:v>13.7</c:v>
                </c:pt>
                <c:pt idx="20">
                  <c:v>11.9</c:v>
                </c:pt>
                <c:pt idx="21">
                  <c:v>14.9</c:v>
                </c:pt>
                <c:pt idx="22">
                  <c:v>11.8</c:v>
                </c:pt>
                <c:pt idx="23">
                  <c:v>13.8</c:v>
                </c:pt>
                <c:pt idx="24">
                  <c:v>13.3</c:v>
                </c:pt>
                <c:pt idx="25">
                  <c:v>18.3</c:v>
                </c:pt>
                <c:pt idx="26">
                  <c:v>19.2</c:v>
                </c:pt>
                <c:pt idx="27">
                  <c:v>20.2</c:v>
                </c:pt>
                <c:pt idx="28">
                  <c:v>22.8</c:v>
                </c:pt>
                <c:pt idx="29">
                  <c:v>20.9</c:v>
                </c:pt>
                <c:pt idx="30">
                  <c:v>22.6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90-1446-BC45-00C893C22016}"/>
            </c:ext>
          </c:extLst>
        </c:ser>
        <c:ser>
          <c:idx val="1"/>
          <c:order val="1"/>
          <c:tx>
            <c:v>Daily Min Temp</c:v>
          </c:tx>
          <c:spPr>
            <a:ln w="381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numRef>
              <c:f>Apr!$A$3:$A$32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May!$C$3:$C$33</c:f>
              <c:numCache>
                <c:formatCode>General</c:formatCode>
                <c:ptCount val="31"/>
                <c:pt idx="0">
                  <c:v>-0.7</c:v>
                </c:pt>
                <c:pt idx="1">
                  <c:v>-1.6</c:v>
                </c:pt>
                <c:pt idx="2">
                  <c:v>3.7</c:v>
                </c:pt>
                <c:pt idx="3">
                  <c:v>2.6</c:v>
                </c:pt>
                <c:pt idx="4">
                  <c:v>2.2000000000000002</c:v>
                </c:pt>
                <c:pt idx="5">
                  <c:v>0.1</c:v>
                </c:pt>
                <c:pt idx="6">
                  <c:v>-2.8</c:v>
                </c:pt>
                <c:pt idx="7">
                  <c:v>7.7</c:v>
                </c:pt>
                <c:pt idx="8">
                  <c:v>9.9</c:v>
                </c:pt>
                <c:pt idx="9">
                  <c:v>7.4</c:v>
                </c:pt>
                <c:pt idx="10">
                  <c:v>6.1</c:v>
                </c:pt>
                <c:pt idx="11">
                  <c:v>6.6</c:v>
                </c:pt>
                <c:pt idx="12">
                  <c:v>6.7</c:v>
                </c:pt>
                <c:pt idx="13">
                  <c:v>8.1999999999999993</c:v>
                </c:pt>
                <c:pt idx="14">
                  <c:v>7.7</c:v>
                </c:pt>
                <c:pt idx="15">
                  <c:v>7.9</c:v>
                </c:pt>
                <c:pt idx="16">
                  <c:v>6.4</c:v>
                </c:pt>
                <c:pt idx="17">
                  <c:v>6.3</c:v>
                </c:pt>
                <c:pt idx="18">
                  <c:v>5.6</c:v>
                </c:pt>
                <c:pt idx="19">
                  <c:v>7.9</c:v>
                </c:pt>
                <c:pt idx="20">
                  <c:v>8.9</c:v>
                </c:pt>
                <c:pt idx="21">
                  <c:v>3.1</c:v>
                </c:pt>
                <c:pt idx="22">
                  <c:v>3.2</c:v>
                </c:pt>
                <c:pt idx="23">
                  <c:v>5.2</c:v>
                </c:pt>
                <c:pt idx="24">
                  <c:v>4.7</c:v>
                </c:pt>
                <c:pt idx="25">
                  <c:v>4.0999999999999996</c:v>
                </c:pt>
                <c:pt idx="26">
                  <c:v>4</c:v>
                </c:pt>
                <c:pt idx="27">
                  <c:v>8.6999999999999993</c:v>
                </c:pt>
                <c:pt idx="28">
                  <c:v>8.8000000000000007</c:v>
                </c:pt>
                <c:pt idx="29">
                  <c:v>6.3</c:v>
                </c:pt>
                <c:pt idx="30">
                  <c:v>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90-1446-BC45-00C893C22016}"/>
            </c:ext>
          </c:extLst>
        </c:ser>
        <c:ser>
          <c:idx val="2"/>
          <c:order val="2"/>
          <c:tx>
            <c:v>Max Temp 1960-90</c:v>
          </c:tx>
          <c:spPr>
            <a:ln w="381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Apr!$A$3:$A$32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May!$E$3:$E$33</c:f>
              <c:numCache>
                <c:formatCode>General</c:formatCode>
                <c:ptCount val="31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27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27</c:v>
                </c:pt>
                <c:pt idx="22">
                  <c:v>27</c:v>
                </c:pt>
                <c:pt idx="23">
                  <c:v>27</c:v>
                </c:pt>
                <c:pt idx="24">
                  <c:v>27</c:v>
                </c:pt>
                <c:pt idx="25">
                  <c:v>27</c:v>
                </c:pt>
                <c:pt idx="26">
                  <c:v>27</c:v>
                </c:pt>
                <c:pt idx="27">
                  <c:v>27</c:v>
                </c:pt>
                <c:pt idx="28">
                  <c:v>27</c:v>
                </c:pt>
                <c:pt idx="29">
                  <c:v>27</c:v>
                </c:pt>
                <c:pt idx="30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90-1446-BC45-00C893C22016}"/>
            </c:ext>
          </c:extLst>
        </c:ser>
        <c:ser>
          <c:idx val="3"/>
          <c:order val="3"/>
          <c:tx>
            <c:v>Min Temp 1960-90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Apr!$A$3:$A$32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May!$F$3:$F$33</c:f>
              <c:numCache>
                <c:formatCode>General</c:formatCode>
                <c:ptCount val="3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90-1446-BC45-00C893C22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0418008"/>
        <c:axId val="2030424376"/>
      </c:lineChart>
      <c:catAx>
        <c:axId val="2030418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 in May</a:t>
                </a:r>
              </a:p>
            </c:rich>
          </c:tx>
          <c:layout>
            <c:manualLayout>
              <c:xMode val="edge"/>
              <c:yMode val="edge"/>
              <c:x val="0.45517241379310303"/>
              <c:y val="0.828054298642533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0424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04243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 (degC)</a:t>
                </a:r>
              </a:p>
            </c:rich>
          </c:tx>
          <c:layout>
            <c:manualLayout>
              <c:xMode val="edge"/>
              <c:yMode val="edge"/>
              <c:x val="9.2413793103448202E-2"/>
              <c:y val="0.375565610859728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0418008"/>
        <c:crosses val="autoZero"/>
        <c:crossBetween val="between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517241379310305"/>
          <c:y val="0.46153846153846201"/>
          <c:w val="0.132413793103448"/>
          <c:h val="0.10180995475113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Payhembury Temperatures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June 2021</a:t>
            </a:r>
          </a:p>
        </c:rich>
      </c:tx>
      <c:layout>
        <c:manualLayout>
          <c:xMode val="edge"/>
          <c:yMode val="edge"/>
          <c:x val="0.377931034482759"/>
          <c:y val="2.03619909502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06896551724"/>
          <c:y val="0.101809954751131"/>
          <c:w val="0.71586206896551696"/>
          <c:h val="0.66515837104072395"/>
        </c:manualLayout>
      </c:layout>
      <c:lineChart>
        <c:grouping val="standard"/>
        <c:varyColors val="0"/>
        <c:ser>
          <c:idx val="0"/>
          <c:order val="0"/>
          <c:tx>
            <c:v>Daily Max Temp</c:v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June!$A$3:$A$32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June!$B$3:$B$32</c:f>
              <c:numCache>
                <c:formatCode>General</c:formatCode>
                <c:ptCount val="30"/>
                <c:pt idx="0">
                  <c:v>23.7</c:v>
                </c:pt>
                <c:pt idx="1">
                  <c:v>19.899999999999999</c:v>
                </c:pt>
                <c:pt idx="2">
                  <c:v>18.8</c:v>
                </c:pt>
                <c:pt idx="3">
                  <c:v>21.4</c:v>
                </c:pt>
                <c:pt idx="4">
                  <c:v>19.7</c:v>
                </c:pt>
                <c:pt idx="5">
                  <c:v>21.6</c:v>
                </c:pt>
                <c:pt idx="6">
                  <c:v>19.399999999999999</c:v>
                </c:pt>
                <c:pt idx="7">
                  <c:v>21.6</c:v>
                </c:pt>
                <c:pt idx="8">
                  <c:v>22.3</c:v>
                </c:pt>
                <c:pt idx="9">
                  <c:v>22</c:v>
                </c:pt>
                <c:pt idx="10">
                  <c:v>24.2</c:v>
                </c:pt>
                <c:pt idx="11">
                  <c:v>24.6</c:v>
                </c:pt>
                <c:pt idx="12">
                  <c:v>25.2</c:v>
                </c:pt>
                <c:pt idx="13">
                  <c:v>26.2</c:v>
                </c:pt>
                <c:pt idx="14">
                  <c:v>26.8</c:v>
                </c:pt>
                <c:pt idx="15">
                  <c:v>25.7</c:v>
                </c:pt>
                <c:pt idx="16">
                  <c:v>21.9</c:v>
                </c:pt>
                <c:pt idx="17">
                  <c:v>17</c:v>
                </c:pt>
                <c:pt idx="18">
                  <c:v>16</c:v>
                </c:pt>
                <c:pt idx="19">
                  <c:v>17</c:v>
                </c:pt>
                <c:pt idx="20">
                  <c:v>14</c:v>
                </c:pt>
                <c:pt idx="21">
                  <c:v>19</c:v>
                </c:pt>
                <c:pt idx="22">
                  <c:v>21</c:v>
                </c:pt>
                <c:pt idx="23">
                  <c:v>21.5</c:v>
                </c:pt>
                <c:pt idx="24">
                  <c:v>19.100000000000001</c:v>
                </c:pt>
                <c:pt idx="25">
                  <c:v>19.100000000000001</c:v>
                </c:pt>
                <c:pt idx="26">
                  <c:v>18.8</c:v>
                </c:pt>
                <c:pt idx="27">
                  <c:v>22.2</c:v>
                </c:pt>
                <c:pt idx="28">
                  <c:v>19.600000000000001</c:v>
                </c:pt>
                <c:pt idx="29">
                  <c:v>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15-EE48-B4EE-FB302DF521BE}"/>
            </c:ext>
          </c:extLst>
        </c:ser>
        <c:ser>
          <c:idx val="1"/>
          <c:order val="1"/>
          <c:tx>
            <c:v>Daily Min Temp</c:v>
          </c:tx>
          <c:spPr>
            <a:ln w="381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numRef>
              <c:f>June!$A$3:$A$32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June!$C$3:$C$32</c:f>
              <c:numCache>
                <c:formatCode>General</c:formatCode>
                <c:ptCount val="30"/>
                <c:pt idx="0">
                  <c:v>9.4</c:v>
                </c:pt>
                <c:pt idx="1">
                  <c:v>13.3</c:v>
                </c:pt>
                <c:pt idx="2">
                  <c:v>6.4</c:v>
                </c:pt>
                <c:pt idx="3">
                  <c:v>3.4</c:v>
                </c:pt>
                <c:pt idx="4">
                  <c:v>5</c:v>
                </c:pt>
                <c:pt idx="5">
                  <c:v>9.9</c:v>
                </c:pt>
                <c:pt idx="6">
                  <c:v>7</c:v>
                </c:pt>
                <c:pt idx="7">
                  <c:v>5.7</c:v>
                </c:pt>
                <c:pt idx="8">
                  <c:v>6.4</c:v>
                </c:pt>
                <c:pt idx="9">
                  <c:v>14.9</c:v>
                </c:pt>
                <c:pt idx="10">
                  <c:v>13.2</c:v>
                </c:pt>
                <c:pt idx="11">
                  <c:v>10.199999999999999</c:v>
                </c:pt>
                <c:pt idx="12">
                  <c:v>8.6</c:v>
                </c:pt>
                <c:pt idx="13">
                  <c:v>9.8000000000000007</c:v>
                </c:pt>
                <c:pt idx="14">
                  <c:v>8.6999999999999993</c:v>
                </c:pt>
                <c:pt idx="15">
                  <c:v>7.8</c:v>
                </c:pt>
                <c:pt idx="16">
                  <c:v>12</c:v>
                </c:pt>
                <c:pt idx="17">
                  <c:v>14</c:v>
                </c:pt>
                <c:pt idx="18">
                  <c:v>13</c:v>
                </c:pt>
                <c:pt idx="19">
                  <c:v>13</c:v>
                </c:pt>
                <c:pt idx="20">
                  <c:v>11</c:v>
                </c:pt>
                <c:pt idx="21">
                  <c:v>9.3000000000000007</c:v>
                </c:pt>
                <c:pt idx="22">
                  <c:v>4.9000000000000004</c:v>
                </c:pt>
                <c:pt idx="23">
                  <c:v>9.8000000000000007</c:v>
                </c:pt>
                <c:pt idx="24">
                  <c:v>11.4</c:v>
                </c:pt>
                <c:pt idx="25">
                  <c:v>10.9</c:v>
                </c:pt>
                <c:pt idx="26">
                  <c:v>13.4</c:v>
                </c:pt>
                <c:pt idx="27">
                  <c:v>14.1</c:v>
                </c:pt>
                <c:pt idx="28">
                  <c:v>12.7</c:v>
                </c:pt>
                <c:pt idx="29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15-EE48-B4EE-FB302DF521BE}"/>
            </c:ext>
          </c:extLst>
        </c:ser>
        <c:ser>
          <c:idx val="2"/>
          <c:order val="2"/>
          <c:tx>
            <c:v>Max Temp 1960-90</c:v>
          </c:tx>
          <c:spPr>
            <a:ln w="381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June!$A$3:$A$32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June!$E$3:$E$32</c:f>
              <c:numCache>
                <c:formatCode>General</c:formatCode>
                <c:ptCount val="30"/>
                <c:pt idx="0">
                  <c:v>32.5</c:v>
                </c:pt>
                <c:pt idx="1">
                  <c:v>32.5</c:v>
                </c:pt>
                <c:pt idx="2">
                  <c:v>32.5</c:v>
                </c:pt>
                <c:pt idx="3">
                  <c:v>32.5</c:v>
                </c:pt>
                <c:pt idx="4">
                  <c:v>32.5</c:v>
                </c:pt>
                <c:pt idx="5">
                  <c:v>32.5</c:v>
                </c:pt>
                <c:pt idx="6">
                  <c:v>32.5</c:v>
                </c:pt>
                <c:pt idx="7">
                  <c:v>32.5</c:v>
                </c:pt>
                <c:pt idx="8">
                  <c:v>32.5</c:v>
                </c:pt>
                <c:pt idx="9">
                  <c:v>32.5</c:v>
                </c:pt>
                <c:pt idx="10">
                  <c:v>32.5</c:v>
                </c:pt>
                <c:pt idx="11">
                  <c:v>32.5</c:v>
                </c:pt>
                <c:pt idx="12">
                  <c:v>32.5</c:v>
                </c:pt>
                <c:pt idx="13">
                  <c:v>32.5</c:v>
                </c:pt>
                <c:pt idx="14">
                  <c:v>32.5</c:v>
                </c:pt>
                <c:pt idx="15">
                  <c:v>32.5</c:v>
                </c:pt>
                <c:pt idx="16">
                  <c:v>32.5</c:v>
                </c:pt>
                <c:pt idx="17">
                  <c:v>32.5</c:v>
                </c:pt>
                <c:pt idx="18">
                  <c:v>32.5</c:v>
                </c:pt>
                <c:pt idx="19">
                  <c:v>32.5</c:v>
                </c:pt>
                <c:pt idx="20">
                  <c:v>32.5</c:v>
                </c:pt>
                <c:pt idx="21">
                  <c:v>32.5</c:v>
                </c:pt>
                <c:pt idx="22">
                  <c:v>32.5</c:v>
                </c:pt>
                <c:pt idx="23">
                  <c:v>32.5</c:v>
                </c:pt>
                <c:pt idx="24">
                  <c:v>32.5</c:v>
                </c:pt>
                <c:pt idx="25">
                  <c:v>32.5</c:v>
                </c:pt>
                <c:pt idx="26">
                  <c:v>32.5</c:v>
                </c:pt>
                <c:pt idx="27">
                  <c:v>32.5</c:v>
                </c:pt>
                <c:pt idx="28">
                  <c:v>32.5</c:v>
                </c:pt>
                <c:pt idx="29">
                  <c:v>32.5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15-EE48-B4EE-FB302DF521BE}"/>
            </c:ext>
          </c:extLst>
        </c:ser>
        <c:ser>
          <c:idx val="3"/>
          <c:order val="3"/>
          <c:tx>
            <c:v>Min Temp 1960-90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June!$A$3:$A$32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June!$F$3:$F$32</c:f>
              <c:numCache>
                <c:formatCode>General</c:formatCode>
                <c:ptCount val="30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1.5</c:v>
                </c:pt>
                <c:pt idx="25">
                  <c:v>1.5</c:v>
                </c:pt>
                <c:pt idx="26">
                  <c:v>1.5</c:v>
                </c:pt>
                <c:pt idx="27">
                  <c:v>1.5</c:v>
                </c:pt>
                <c:pt idx="28">
                  <c:v>1.5</c:v>
                </c:pt>
                <c:pt idx="29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15-EE48-B4EE-FB302DF52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1008120"/>
        <c:axId val="2131014648"/>
      </c:lineChart>
      <c:catAx>
        <c:axId val="2131008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 in June</a:t>
                </a:r>
              </a:p>
            </c:rich>
          </c:tx>
          <c:layout>
            <c:manualLayout>
              <c:xMode val="edge"/>
              <c:yMode val="edge"/>
              <c:x val="0.45655172413793099"/>
              <c:y val="0.807692307692308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1014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10146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 (degC)</a:t>
                </a:r>
              </a:p>
            </c:rich>
          </c:tx>
          <c:layout>
            <c:manualLayout>
              <c:xMode val="edge"/>
              <c:yMode val="edge"/>
              <c:x val="0.102068965517241"/>
              <c:y val="0.366515837104071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1008120"/>
        <c:crosses val="autoZero"/>
        <c:crossBetween val="between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517241379310305"/>
          <c:y val="0.46606334841628999"/>
          <c:w val="0.132413793103448"/>
          <c:h val="0.10180995475113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Payhembury Temperatures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latin typeface="Calibri"/>
                <a:ea typeface="Calibri"/>
                <a:cs typeface="Calibri"/>
              </a:rPr>
              <a:t>July 2021</a:t>
            </a:r>
          </a:p>
        </c:rich>
      </c:tx>
      <c:layout>
        <c:manualLayout>
          <c:xMode val="edge"/>
          <c:yMode val="edge"/>
          <c:x val="0.377931034482759"/>
          <c:y val="2.03619909502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379310344828"/>
          <c:y val="0.101809954751131"/>
          <c:w val="0.70482758620689601"/>
          <c:h val="0.60859728506787303"/>
        </c:manualLayout>
      </c:layout>
      <c:lineChart>
        <c:grouping val="standard"/>
        <c:varyColors val="0"/>
        <c:ser>
          <c:idx val="0"/>
          <c:order val="0"/>
          <c:tx>
            <c:v>Daily Max Temp</c:v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July!$A$3:$A$33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July!$B$3:$B$33</c:f>
              <c:numCache>
                <c:formatCode>General</c:formatCode>
                <c:ptCount val="31"/>
                <c:pt idx="0">
                  <c:v>24.6</c:v>
                </c:pt>
                <c:pt idx="1">
                  <c:v>23.3</c:v>
                </c:pt>
                <c:pt idx="2">
                  <c:v>22.5</c:v>
                </c:pt>
                <c:pt idx="3">
                  <c:v>20.2</c:v>
                </c:pt>
                <c:pt idx="4">
                  <c:v>17.899999999999999</c:v>
                </c:pt>
                <c:pt idx="5">
                  <c:v>20.2</c:v>
                </c:pt>
                <c:pt idx="6">
                  <c:v>20.8</c:v>
                </c:pt>
                <c:pt idx="7">
                  <c:v>24.6</c:v>
                </c:pt>
                <c:pt idx="8">
                  <c:v>18.3</c:v>
                </c:pt>
                <c:pt idx="9">
                  <c:v>20.7</c:v>
                </c:pt>
                <c:pt idx="10">
                  <c:v>22.9</c:v>
                </c:pt>
                <c:pt idx="11">
                  <c:v>23.7</c:v>
                </c:pt>
                <c:pt idx="12">
                  <c:v>24.7</c:v>
                </c:pt>
                <c:pt idx="13">
                  <c:v>23.2</c:v>
                </c:pt>
                <c:pt idx="14">
                  <c:v>25.9</c:v>
                </c:pt>
                <c:pt idx="15">
                  <c:v>27.4</c:v>
                </c:pt>
                <c:pt idx="16">
                  <c:v>29.4</c:v>
                </c:pt>
                <c:pt idx="17">
                  <c:v>29.3</c:v>
                </c:pt>
                <c:pt idx="18">
                  <c:v>29.3</c:v>
                </c:pt>
                <c:pt idx="19">
                  <c:v>31.9</c:v>
                </c:pt>
                <c:pt idx="20">
                  <c:v>31.9</c:v>
                </c:pt>
                <c:pt idx="21">
                  <c:v>28.6</c:v>
                </c:pt>
                <c:pt idx="22">
                  <c:v>27.1</c:v>
                </c:pt>
                <c:pt idx="23">
                  <c:v>22.5</c:v>
                </c:pt>
                <c:pt idx="24">
                  <c:v>22.9</c:v>
                </c:pt>
                <c:pt idx="25">
                  <c:v>28.2</c:v>
                </c:pt>
                <c:pt idx="26">
                  <c:v>21</c:v>
                </c:pt>
                <c:pt idx="27">
                  <c:v>21.3</c:v>
                </c:pt>
                <c:pt idx="28">
                  <c:v>23</c:v>
                </c:pt>
                <c:pt idx="29">
                  <c:v>18.3</c:v>
                </c:pt>
                <c:pt idx="30">
                  <c:v>18.600000000000001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E7-D04C-B86A-C0827F8F17A8}"/>
            </c:ext>
          </c:extLst>
        </c:ser>
        <c:ser>
          <c:idx val="1"/>
          <c:order val="1"/>
          <c:tx>
            <c:v>Daily Min Temp</c:v>
          </c:tx>
          <c:spPr>
            <a:ln w="381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numRef>
              <c:f>July!$A$3:$A$33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July!$C$3:$C$33</c:f>
              <c:numCache>
                <c:formatCode>General</c:formatCode>
                <c:ptCount val="31"/>
                <c:pt idx="0">
                  <c:v>11</c:v>
                </c:pt>
                <c:pt idx="1">
                  <c:v>11.6</c:v>
                </c:pt>
                <c:pt idx="2">
                  <c:v>13.8</c:v>
                </c:pt>
                <c:pt idx="3">
                  <c:v>12.8</c:v>
                </c:pt>
                <c:pt idx="4">
                  <c:v>10.199999999999999</c:v>
                </c:pt>
                <c:pt idx="5">
                  <c:v>10.6</c:v>
                </c:pt>
                <c:pt idx="6">
                  <c:v>13.3</c:v>
                </c:pt>
                <c:pt idx="7">
                  <c:v>11.1</c:v>
                </c:pt>
                <c:pt idx="8">
                  <c:v>9.6999999999999993</c:v>
                </c:pt>
                <c:pt idx="9">
                  <c:v>12.3</c:v>
                </c:pt>
                <c:pt idx="10">
                  <c:v>12.8</c:v>
                </c:pt>
                <c:pt idx="11">
                  <c:v>12.3</c:v>
                </c:pt>
                <c:pt idx="12">
                  <c:v>12.2</c:v>
                </c:pt>
                <c:pt idx="13">
                  <c:v>10.5</c:v>
                </c:pt>
                <c:pt idx="14">
                  <c:v>13.5</c:v>
                </c:pt>
                <c:pt idx="15">
                  <c:v>11.4</c:v>
                </c:pt>
                <c:pt idx="16">
                  <c:v>13.6</c:v>
                </c:pt>
                <c:pt idx="17">
                  <c:v>12.4</c:v>
                </c:pt>
                <c:pt idx="18">
                  <c:v>12.3</c:v>
                </c:pt>
                <c:pt idx="19">
                  <c:v>11.8</c:v>
                </c:pt>
                <c:pt idx="20">
                  <c:v>13.1</c:v>
                </c:pt>
                <c:pt idx="21">
                  <c:v>14.8</c:v>
                </c:pt>
                <c:pt idx="22">
                  <c:v>15.9</c:v>
                </c:pt>
                <c:pt idx="23">
                  <c:v>14.5</c:v>
                </c:pt>
                <c:pt idx="24">
                  <c:v>12.8</c:v>
                </c:pt>
                <c:pt idx="25">
                  <c:v>11.2</c:v>
                </c:pt>
                <c:pt idx="26">
                  <c:v>14.8</c:v>
                </c:pt>
                <c:pt idx="27">
                  <c:v>12.3</c:v>
                </c:pt>
                <c:pt idx="28">
                  <c:v>12</c:v>
                </c:pt>
                <c:pt idx="29">
                  <c:v>13.3</c:v>
                </c:pt>
                <c:pt idx="30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E7-D04C-B86A-C0827F8F17A8}"/>
            </c:ext>
          </c:extLst>
        </c:ser>
        <c:ser>
          <c:idx val="2"/>
          <c:order val="2"/>
          <c:tx>
            <c:v>Max Temp 1960-90</c:v>
          </c:tx>
          <c:spPr>
            <a:ln w="381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July!$A$3:$A$33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July!$E$3:$E$33</c:f>
              <c:numCache>
                <c:formatCode>General</c:formatCode>
                <c:ptCount val="31"/>
                <c:pt idx="0">
                  <c:v>31.5</c:v>
                </c:pt>
                <c:pt idx="1">
                  <c:v>31.5</c:v>
                </c:pt>
                <c:pt idx="2">
                  <c:v>31.5</c:v>
                </c:pt>
                <c:pt idx="3">
                  <c:v>31.5</c:v>
                </c:pt>
                <c:pt idx="4">
                  <c:v>31.5</c:v>
                </c:pt>
                <c:pt idx="5">
                  <c:v>31.5</c:v>
                </c:pt>
                <c:pt idx="6">
                  <c:v>31.5</c:v>
                </c:pt>
                <c:pt idx="7">
                  <c:v>31.5</c:v>
                </c:pt>
                <c:pt idx="8">
                  <c:v>31.5</c:v>
                </c:pt>
                <c:pt idx="9">
                  <c:v>31.5</c:v>
                </c:pt>
                <c:pt idx="10">
                  <c:v>31.5</c:v>
                </c:pt>
                <c:pt idx="11">
                  <c:v>31.5</c:v>
                </c:pt>
                <c:pt idx="12">
                  <c:v>31.5</c:v>
                </c:pt>
                <c:pt idx="13">
                  <c:v>31.5</c:v>
                </c:pt>
                <c:pt idx="14">
                  <c:v>31.5</c:v>
                </c:pt>
                <c:pt idx="15">
                  <c:v>31.5</c:v>
                </c:pt>
                <c:pt idx="16">
                  <c:v>31.5</c:v>
                </c:pt>
                <c:pt idx="17">
                  <c:v>31.5</c:v>
                </c:pt>
                <c:pt idx="18">
                  <c:v>31.5</c:v>
                </c:pt>
                <c:pt idx="19">
                  <c:v>31.5</c:v>
                </c:pt>
                <c:pt idx="20">
                  <c:v>31.5</c:v>
                </c:pt>
                <c:pt idx="21">
                  <c:v>31.5</c:v>
                </c:pt>
                <c:pt idx="22">
                  <c:v>31.5</c:v>
                </c:pt>
                <c:pt idx="23">
                  <c:v>31.5</c:v>
                </c:pt>
                <c:pt idx="24">
                  <c:v>31.5</c:v>
                </c:pt>
                <c:pt idx="25">
                  <c:v>31.5</c:v>
                </c:pt>
                <c:pt idx="26">
                  <c:v>31.5</c:v>
                </c:pt>
                <c:pt idx="27">
                  <c:v>31.5</c:v>
                </c:pt>
                <c:pt idx="28">
                  <c:v>31.5</c:v>
                </c:pt>
                <c:pt idx="29">
                  <c:v>31.5</c:v>
                </c:pt>
                <c:pt idx="30">
                  <c:v>31.5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E7-D04C-B86A-C0827F8F17A8}"/>
            </c:ext>
          </c:extLst>
        </c:ser>
        <c:ser>
          <c:idx val="3"/>
          <c:order val="3"/>
          <c:tx>
            <c:v>Min Temp 1960-90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July!$A$3:$A$33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July!$F$3:$F$33</c:f>
              <c:numCache>
                <c:formatCode>General</c:formatCode>
                <c:ptCount val="31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4.5</c:v>
                </c:pt>
                <c:pt idx="11">
                  <c:v>4.5</c:v>
                </c:pt>
                <c:pt idx="12">
                  <c:v>4.5</c:v>
                </c:pt>
                <c:pt idx="13">
                  <c:v>4.5</c:v>
                </c:pt>
                <c:pt idx="14">
                  <c:v>4.5</c:v>
                </c:pt>
                <c:pt idx="15">
                  <c:v>4.5</c:v>
                </c:pt>
                <c:pt idx="16">
                  <c:v>4.5</c:v>
                </c:pt>
                <c:pt idx="17">
                  <c:v>4.5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  <c:pt idx="21">
                  <c:v>4.5</c:v>
                </c:pt>
                <c:pt idx="22">
                  <c:v>4.5</c:v>
                </c:pt>
                <c:pt idx="23">
                  <c:v>4.5</c:v>
                </c:pt>
                <c:pt idx="24">
                  <c:v>4.5</c:v>
                </c:pt>
                <c:pt idx="25">
                  <c:v>4.5</c:v>
                </c:pt>
                <c:pt idx="26">
                  <c:v>4.5</c:v>
                </c:pt>
                <c:pt idx="27">
                  <c:v>4.5</c:v>
                </c:pt>
                <c:pt idx="28">
                  <c:v>4.5</c:v>
                </c:pt>
                <c:pt idx="29">
                  <c:v>4.5</c:v>
                </c:pt>
                <c:pt idx="3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E7-D04C-B86A-C0827F8F1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0176856"/>
        <c:axId val="2130183304"/>
      </c:lineChart>
      <c:catAx>
        <c:axId val="2130176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 in July</a:t>
                </a:r>
              </a:p>
            </c:rich>
          </c:tx>
          <c:layout>
            <c:manualLayout>
              <c:xMode val="edge"/>
              <c:yMode val="edge"/>
              <c:x val="0.46896551724137903"/>
              <c:y val="0.75113139986460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0183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0183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 (degC)</a:t>
                </a:r>
              </a:p>
            </c:rich>
          </c:tx>
          <c:layout>
            <c:manualLayout>
              <c:xMode val="edge"/>
              <c:yMode val="edge"/>
              <c:x val="0.11724137931034501"/>
              <c:y val="0.337104072398190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0176856"/>
        <c:crosses val="autoZero"/>
        <c:crossBetween val="between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310344827586202"/>
          <c:y val="0.40723981900452499"/>
          <c:w val="0.14344827586206901"/>
          <c:h val="0.1312217194570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Payhembury Temperatures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August 2021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>
        <c:manualLayout>
          <c:xMode val="edge"/>
          <c:yMode val="edge"/>
          <c:x val="0.377931034482759"/>
          <c:y val="2.03619909502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48275862069"/>
          <c:y val="0.101809954751131"/>
          <c:w val="0.71034482758620698"/>
          <c:h val="0.63348416289592702"/>
        </c:manualLayout>
      </c:layout>
      <c:lineChart>
        <c:grouping val="standard"/>
        <c:varyColors val="0"/>
        <c:ser>
          <c:idx val="0"/>
          <c:order val="0"/>
          <c:tx>
            <c:v>Daily Max Temp</c:v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July!$A$3:$A$33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Aug!$B$3:$B$33</c:f>
              <c:numCache>
                <c:formatCode>General</c:formatCode>
                <c:ptCount val="31"/>
                <c:pt idx="0">
                  <c:v>21.6</c:v>
                </c:pt>
                <c:pt idx="1">
                  <c:v>20</c:v>
                </c:pt>
                <c:pt idx="2">
                  <c:v>22.1</c:v>
                </c:pt>
                <c:pt idx="3">
                  <c:v>23.2</c:v>
                </c:pt>
                <c:pt idx="4">
                  <c:v>19</c:v>
                </c:pt>
                <c:pt idx="5">
                  <c:v>20.100000000000001</c:v>
                </c:pt>
                <c:pt idx="6">
                  <c:v>17.899999999999999</c:v>
                </c:pt>
                <c:pt idx="7">
                  <c:v>20.399999999999999</c:v>
                </c:pt>
                <c:pt idx="8">
                  <c:v>20.7</c:v>
                </c:pt>
                <c:pt idx="9">
                  <c:v>23.4</c:v>
                </c:pt>
                <c:pt idx="10">
                  <c:v>19.899999999999999</c:v>
                </c:pt>
                <c:pt idx="11">
                  <c:v>21.9</c:v>
                </c:pt>
                <c:pt idx="12">
                  <c:v>23.8</c:v>
                </c:pt>
                <c:pt idx="13">
                  <c:v>22.3</c:v>
                </c:pt>
                <c:pt idx="14">
                  <c:v>20.100000000000001</c:v>
                </c:pt>
                <c:pt idx="15">
                  <c:v>17.8</c:v>
                </c:pt>
                <c:pt idx="16">
                  <c:v>20.100000000000001</c:v>
                </c:pt>
                <c:pt idx="17">
                  <c:v>18</c:v>
                </c:pt>
                <c:pt idx="18">
                  <c:v>21.8</c:v>
                </c:pt>
                <c:pt idx="19">
                  <c:v>20.8</c:v>
                </c:pt>
                <c:pt idx="20">
                  <c:v>22.3</c:v>
                </c:pt>
                <c:pt idx="21">
                  <c:v>20.8</c:v>
                </c:pt>
                <c:pt idx="22">
                  <c:v>20.2</c:v>
                </c:pt>
                <c:pt idx="23">
                  <c:v>23.4</c:v>
                </c:pt>
                <c:pt idx="24">
                  <c:v>22.3</c:v>
                </c:pt>
                <c:pt idx="25">
                  <c:v>22.6</c:v>
                </c:pt>
                <c:pt idx="26">
                  <c:v>19</c:v>
                </c:pt>
                <c:pt idx="27">
                  <c:v>21.1</c:v>
                </c:pt>
                <c:pt idx="28">
                  <c:v>21.4</c:v>
                </c:pt>
                <c:pt idx="29">
                  <c:v>18.600000000000001</c:v>
                </c:pt>
                <c:pt idx="30">
                  <c:v>19.399999999999999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62-5E41-BA8C-C9D531017E34}"/>
            </c:ext>
          </c:extLst>
        </c:ser>
        <c:ser>
          <c:idx val="1"/>
          <c:order val="1"/>
          <c:tx>
            <c:v>Daily Min Temp</c:v>
          </c:tx>
          <c:spPr>
            <a:ln w="381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numRef>
              <c:f>July!$A$3:$A$33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Aug!$C$3:$C$33</c:f>
              <c:numCache>
                <c:formatCode>General</c:formatCode>
                <c:ptCount val="31"/>
                <c:pt idx="0">
                  <c:v>11.2</c:v>
                </c:pt>
                <c:pt idx="1">
                  <c:v>8.9</c:v>
                </c:pt>
                <c:pt idx="2">
                  <c:v>6.6</c:v>
                </c:pt>
                <c:pt idx="3">
                  <c:v>9.6</c:v>
                </c:pt>
                <c:pt idx="4">
                  <c:v>13.2</c:v>
                </c:pt>
                <c:pt idx="5">
                  <c:v>12.3</c:v>
                </c:pt>
                <c:pt idx="6">
                  <c:v>11.3</c:v>
                </c:pt>
                <c:pt idx="7">
                  <c:v>12.1</c:v>
                </c:pt>
                <c:pt idx="8">
                  <c:v>12</c:v>
                </c:pt>
                <c:pt idx="9">
                  <c:v>11.3</c:v>
                </c:pt>
                <c:pt idx="10">
                  <c:v>10.1</c:v>
                </c:pt>
                <c:pt idx="11">
                  <c:v>12.7</c:v>
                </c:pt>
                <c:pt idx="12">
                  <c:v>12.9</c:v>
                </c:pt>
                <c:pt idx="13">
                  <c:v>14.5</c:v>
                </c:pt>
                <c:pt idx="14">
                  <c:v>14.1</c:v>
                </c:pt>
                <c:pt idx="15">
                  <c:v>11.9</c:v>
                </c:pt>
                <c:pt idx="16">
                  <c:v>13</c:v>
                </c:pt>
                <c:pt idx="17">
                  <c:v>12.8</c:v>
                </c:pt>
                <c:pt idx="18">
                  <c:v>12.4</c:v>
                </c:pt>
                <c:pt idx="19">
                  <c:v>15.1</c:v>
                </c:pt>
                <c:pt idx="20">
                  <c:v>13.4</c:v>
                </c:pt>
                <c:pt idx="21">
                  <c:v>10.7</c:v>
                </c:pt>
                <c:pt idx="22">
                  <c:v>9.1</c:v>
                </c:pt>
                <c:pt idx="23">
                  <c:v>11.4</c:v>
                </c:pt>
                <c:pt idx="24">
                  <c:v>10.8</c:v>
                </c:pt>
                <c:pt idx="25">
                  <c:v>9.1999999999999993</c:v>
                </c:pt>
                <c:pt idx="26">
                  <c:v>8.5</c:v>
                </c:pt>
                <c:pt idx="27">
                  <c:v>9.8000000000000007</c:v>
                </c:pt>
                <c:pt idx="28">
                  <c:v>7.2</c:v>
                </c:pt>
                <c:pt idx="29">
                  <c:v>13</c:v>
                </c:pt>
                <c:pt idx="30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62-5E41-BA8C-C9D531017E34}"/>
            </c:ext>
          </c:extLst>
        </c:ser>
        <c:ser>
          <c:idx val="2"/>
          <c:order val="2"/>
          <c:tx>
            <c:v>Max Temp 1960-90</c:v>
          </c:tx>
          <c:spPr>
            <a:ln w="381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July!$A$3:$A$33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Aug!$E$3:$E$33</c:f>
              <c:numCache>
                <c:formatCode>General</c:formatCode>
                <c:ptCount val="31"/>
                <c:pt idx="0">
                  <c:v>31.5</c:v>
                </c:pt>
                <c:pt idx="1">
                  <c:v>31.5</c:v>
                </c:pt>
                <c:pt idx="2">
                  <c:v>31.5</c:v>
                </c:pt>
                <c:pt idx="3">
                  <c:v>31.5</c:v>
                </c:pt>
                <c:pt idx="4">
                  <c:v>31.5</c:v>
                </c:pt>
                <c:pt idx="5">
                  <c:v>31.5</c:v>
                </c:pt>
                <c:pt idx="6">
                  <c:v>31.5</c:v>
                </c:pt>
                <c:pt idx="7">
                  <c:v>31.5</c:v>
                </c:pt>
                <c:pt idx="8">
                  <c:v>31.5</c:v>
                </c:pt>
                <c:pt idx="9">
                  <c:v>31.5</c:v>
                </c:pt>
                <c:pt idx="10">
                  <c:v>31.5</c:v>
                </c:pt>
                <c:pt idx="11">
                  <c:v>31.5</c:v>
                </c:pt>
                <c:pt idx="12">
                  <c:v>31.5</c:v>
                </c:pt>
                <c:pt idx="13">
                  <c:v>31.5</c:v>
                </c:pt>
                <c:pt idx="14">
                  <c:v>31.5</c:v>
                </c:pt>
                <c:pt idx="15">
                  <c:v>31.5</c:v>
                </c:pt>
                <c:pt idx="16">
                  <c:v>31.5</c:v>
                </c:pt>
                <c:pt idx="17">
                  <c:v>31.5</c:v>
                </c:pt>
                <c:pt idx="18">
                  <c:v>31.5</c:v>
                </c:pt>
                <c:pt idx="19">
                  <c:v>31.5</c:v>
                </c:pt>
                <c:pt idx="20">
                  <c:v>31.5</c:v>
                </c:pt>
                <c:pt idx="21">
                  <c:v>31.5</c:v>
                </c:pt>
                <c:pt idx="22">
                  <c:v>31.5</c:v>
                </c:pt>
                <c:pt idx="23">
                  <c:v>31.5</c:v>
                </c:pt>
                <c:pt idx="24">
                  <c:v>31.5</c:v>
                </c:pt>
                <c:pt idx="25">
                  <c:v>31.5</c:v>
                </c:pt>
                <c:pt idx="26">
                  <c:v>31.5</c:v>
                </c:pt>
                <c:pt idx="27">
                  <c:v>31.5</c:v>
                </c:pt>
                <c:pt idx="28">
                  <c:v>31.5</c:v>
                </c:pt>
                <c:pt idx="29">
                  <c:v>31.5</c:v>
                </c:pt>
                <c:pt idx="30">
                  <c:v>31.5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62-5E41-BA8C-C9D531017E34}"/>
            </c:ext>
          </c:extLst>
        </c:ser>
        <c:ser>
          <c:idx val="3"/>
          <c:order val="3"/>
          <c:tx>
            <c:v>Min Temp 1960-90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July!$A$3:$A$33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Aug!$F$3:$F$33</c:f>
              <c:numCache>
                <c:formatCode>General</c:formatCode>
                <c:ptCount val="31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3.5</c:v>
                </c:pt>
                <c:pt idx="22">
                  <c:v>3.5</c:v>
                </c:pt>
                <c:pt idx="23">
                  <c:v>3.5</c:v>
                </c:pt>
                <c:pt idx="24">
                  <c:v>3.5</c:v>
                </c:pt>
                <c:pt idx="25">
                  <c:v>3.5</c:v>
                </c:pt>
                <c:pt idx="26">
                  <c:v>3.5</c:v>
                </c:pt>
                <c:pt idx="27">
                  <c:v>3.5</c:v>
                </c:pt>
                <c:pt idx="28">
                  <c:v>3.5</c:v>
                </c:pt>
                <c:pt idx="29">
                  <c:v>3.5</c:v>
                </c:pt>
                <c:pt idx="30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62-5E41-BA8C-C9D531017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0225240"/>
        <c:axId val="2130231688"/>
      </c:lineChart>
      <c:catAx>
        <c:axId val="21302252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 in August</a:t>
                </a:r>
              </a:p>
            </c:rich>
          </c:tx>
          <c:layout>
            <c:manualLayout>
              <c:xMode val="edge"/>
              <c:yMode val="edge"/>
              <c:x val="0.453793103448276"/>
              <c:y val="0.7760180995475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0231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02316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 (degC)</a:t>
                </a:r>
              </a:p>
            </c:rich>
          </c:tx>
          <c:layout>
            <c:manualLayout>
              <c:xMode val="edge"/>
              <c:yMode val="edge"/>
              <c:x val="9.6683662493008041E-2"/>
              <c:y val="0.352770731064474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0225240"/>
        <c:crosses val="autoZero"/>
        <c:crossBetween val="between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77012607030702"/>
          <c:y val="0.78850410173623597"/>
          <c:w val="0.14344827586206901"/>
          <c:h val="0.1312217194570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Payhembury Temperatures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September 2021</a:t>
            </a:r>
          </a:p>
        </c:rich>
      </c:tx>
      <c:layout>
        <c:manualLayout>
          <c:xMode val="edge"/>
          <c:yMode val="edge"/>
          <c:x val="0.377931034482759"/>
          <c:y val="2.03619909502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86206896551699"/>
          <c:y val="0.101809954751131"/>
          <c:w val="0.70896551724137902"/>
          <c:h val="0.63800904977375605"/>
        </c:manualLayout>
      </c:layout>
      <c:lineChart>
        <c:grouping val="standard"/>
        <c:varyColors val="0"/>
        <c:ser>
          <c:idx val="0"/>
          <c:order val="0"/>
          <c:tx>
            <c:v>Daily Max Temp</c:v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Sep!$A$3:$A$32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Sep!$B$3:$B$32</c:f>
              <c:numCache>
                <c:formatCode>General</c:formatCode>
                <c:ptCount val="30"/>
                <c:pt idx="0">
                  <c:v>17.8</c:v>
                </c:pt>
                <c:pt idx="1">
                  <c:v>18.100000000000001</c:v>
                </c:pt>
                <c:pt idx="2">
                  <c:v>23.6</c:v>
                </c:pt>
                <c:pt idx="3">
                  <c:v>23.5</c:v>
                </c:pt>
                <c:pt idx="4">
                  <c:v>24.2</c:v>
                </c:pt>
                <c:pt idx="5">
                  <c:v>27.6</c:v>
                </c:pt>
                <c:pt idx="6">
                  <c:v>27.8</c:v>
                </c:pt>
                <c:pt idx="7">
                  <c:v>23.3</c:v>
                </c:pt>
                <c:pt idx="8">
                  <c:v>19.7</c:v>
                </c:pt>
                <c:pt idx="9">
                  <c:v>20.100000000000001</c:v>
                </c:pt>
                <c:pt idx="10">
                  <c:v>20.399999999999999</c:v>
                </c:pt>
                <c:pt idx="11">
                  <c:v>21.3</c:v>
                </c:pt>
                <c:pt idx="12">
                  <c:v>19.8</c:v>
                </c:pt>
                <c:pt idx="13">
                  <c:v>20.100000000000001</c:v>
                </c:pt>
                <c:pt idx="14">
                  <c:v>23.3</c:v>
                </c:pt>
                <c:pt idx="15">
                  <c:v>22.3</c:v>
                </c:pt>
                <c:pt idx="16">
                  <c:v>20.100000000000001</c:v>
                </c:pt>
                <c:pt idx="17">
                  <c:v>21.7</c:v>
                </c:pt>
                <c:pt idx="18">
                  <c:v>21.2</c:v>
                </c:pt>
                <c:pt idx="19">
                  <c:v>20.8</c:v>
                </c:pt>
                <c:pt idx="20">
                  <c:v>22.7</c:v>
                </c:pt>
                <c:pt idx="21">
                  <c:v>22.7</c:v>
                </c:pt>
                <c:pt idx="22">
                  <c:v>19.7</c:v>
                </c:pt>
                <c:pt idx="23">
                  <c:v>22.6</c:v>
                </c:pt>
                <c:pt idx="24">
                  <c:v>19.399999999999999</c:v>
                </c:pt>
                <c:pt idx="25">
                  <c:v>20.2</c:v>
                </c:pt>
                <c:pt idx="26">
                  <c:v>17</c:v>
                </c:pt>
                <c:pt idx="27">
                  <c:v>15.1</c:v>
                </c:pt>
                <c:pt idx="28">
                  <c:v>16.100000000000001</c:v>
                </c:pt>
                <c:pt idx="29">
                  <c:v>16.3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9247-BDA0-C67AE2167D28}"/>
            </c:ext>
          </c:extLst>
        </c:ser>
        <c:ser>
          <c:idx val="1"/>
          <c:order val="1"/>
          <c:tx>
            <c:v>Daily Min Temp</c:v>
          </c:tx>
          <c:spPr>
            <a:ln w="381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numRef>
              <c:f>Sep!$A$3:$A$32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Sep!$C$3:$C$32</c:f>
              <c:numCache>
                <c:formatCode>General</c:formatCode>
                <c:ptCount val="30"/>
                <c:pt idx="0">
                  <c:v>13.3</c:v>
                </c:pt>
                <c:pt idx="1">
                  <c:v>13.6</c:v>
                </c:pt>
                <c:pt idx="2">
                  <c:v>10.3</c:v>
                </c:pt>
                <c:pt idx="3">
                  <c:v>8.9</c:v>
                </c:pt>
                <c:pt idx="4">
                  <c:v>10.9</c:v>
                </c:pt>
                <c:pt idx="5">
                  <c:v>10.3</c:v>
                </c:pt>
                <c:pt idx="6">
                  <c:v>12.2</c:v>
                </c:pt>
                <c:pt idx="7">
                  <c:v>16.100000000000001</c:v>
                </c:pt>
                <c:pt idx="8">
                  <c:v>16</c:v>
                </c:pt>
                <c:pt idx="9">
                  <c:v>14.4</c:v>
                </c:pt>
                <c:pt idx="10">
                  <c:v>10</c:v>
                </c:pt>
                <c:pt idx="11">
                  <c:v>7.4</c:v>
                </c:pt>
                <c:pt idx="12">
                  <c:v>12.9</c:v>
                </c:pt>
                <c:pt idx="13">
                  <c:v>11.1</c:v>
                </c:pt>
                <c:pt idx="14">
                  <c:v>8.5</c:v>
                </c:pt>
                <c:pt idx="15">
                  <c:v>10.5</c:v>
                </c:pt>
                <c:pt idx="16">
                  <c:v>11.8</c:v>
                </c:pt>
                <c:pt idx="17">
                  <c:v>14.1</c:v>
                </c:pt>
                <c:pt idx="18">
                  <c:v>7.7</c:v>
                </c:pt>
                <c:pt idx="19">
                  <c:v>4.9000000000000004</c:v>
                </c:pt>
                <c:pt idx="20">
                  <c:v>5.4</c:v>
                </c:pt>
                <c:pt idx="21">
                  <c:v>5.7</c:v>
                </c:pt>
                <c:pt idx="22">
                  <c:v>9.4</c:v>
                </c:pt>
                <c:pt idx="23">
                  <c:v>7.2</c:v>
                </c:pt>
                <c:pt idx="24">
                  <c:v>9.9</c:v>
                </c:pt>
                <c:pt idx="25">
                  <c:v>7.9</c:v>
                </c:pt>
                <c:pt idx="26">
                  <c:v>9.1999999999999993</c:v>
                </c:pt>
                <c:pt idx="27">
                  <c:v>7.8</c:v>
                </c:pt>
                <c:pt idx="28">
                  <c:v>4.4000000000000004</c:v>
                </c:pt>
                <c:pt idx="29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EA-9247-BDA0-C67AE2167D28}"/>
            </c:ext>
          </c:extLst>
        </c:ser>
        <c:ser>
          <c:idx val="2"/>
          <c:order val="2"/>
          <c:tx>
            <c:v>Max Temp 1960-90</c:v>
          </c:tx>
          <c:spPr>
            <a:ln w="381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Sep!$A$3:$A$32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Sep!$E$3:$E$32</c:f>
              <c:numCache>
                <c:formatCode>General</c:formatCode>
                <c:ptCount val="30"/>
                <c:pt idx="0">
                  <c:v>26</c:v>
                </c:pt>
                <c:pt idx="1">
                  <c:v>26</c:v>
                </c:pt>
                <c:pt idx="2">
                  <c:v>26</c:v>
                </c:pt>
                <c:pt idx="3">
                  <c:v>26</c:v>
                </c:pt>
                <c:pt idx="4">
                  <c:v>26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26</c:v>
                </c:pt>
                <c:pt idx="16">
                  <c:v>26</c:v>
                </c:pt>
                <c:pt idx="17">
                  <c:v>26</c:v>
                </c:pt>
                <c:pt idx="18">
                  <c:v>26</c:v>
                </c:pt>
                <c:pt idx="19">
                  <c:v>26</c:v>
                </c:pt>
                <c:pt idx="20">
                  <c:v>26</c:v>
                </c:pt>
                <c:pt idx="21">
                  <c:v>26</c:v>
                </c:pt>
                <c:pt idx="22">
                  <c:v>26</c:v>
                </c:pt>
                <c:pt idx="23">
                  <c:v>26</c:v>
                </c:pt>
                <c:pt idx="24">
                  <c:v>26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EA-9247-BDA0-C67AE2167D28}"/>
            </c:ext>
          </c:extLst>
        </c:ser>
        <c:ser>
          <c:idx val="3"/>
          <c:order val="3"/>
          <c:tx>
            <c:v>Min Temp 1960-90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Sep!$A$3:$A$32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Sep!$F$3:$F$32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EA-9247-BDA0-C67AE2167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0262920"/>
        <c:axId val="2130269448"/>
      </c:lineChart>
      <c:catAx>
        <c:axId val="2130262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 in September</a:t>
                </a:r>
              </a:p>
            </c:rich>
          </c:tx>
          <c:layout>
            <c:manualLayout>
              <c:xMode val="edge"/>
              <c:yMode val="edge"/>
              <c:x val="0.44137931034482802"/>
              <c:y val="0.780542986425339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0269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02694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 (degC)</a:t>
                </a:r>
              </a:p>
            </c:rich>
          </c:tx>
          <c:layout>
            <c:manualLayout>
              <c:xMode val="edge"/>
              <c:yMode val="edge"/>
              <c:x val="0.111724137931034"/>
              <c:y val="0.352941176470587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0262920"/>
        <c:crosses val="autoZero"/>
        <c:crossBetween val="between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310344827586202"/>
          <c:y val="0.41176470588235298"/>
          <c:w val="0.14344827586206901"/>
          <c:h val="0.1312217194570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0ECE4A-4A5B-714B-8614-0DC06B04CAE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EE6D5F-4A58-7A46-B8B8-65A66B98BEE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419100"/>
    <xdr:ext cx="9296400" cy="54102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FD6819-9B83-B749-AB37-64B8368352B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BC7ACC-52E9-B142-ADFC-9AB90DE126E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800F2B-FBC8-6644-AE02-8511C68C39A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6A47D9-EAC8-3F4D-A66A-E7EE82D84DB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A3E4B3-044C-5145-B8AA-EE56FD2AE69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18ECD8-23EC-AF43-AA43-457A67738FF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552CA1-9AF4-DC40-AEC9-6D59CBE2FA4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3175" cy="606777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CDEF3E-CC2A-5E43-A6D1-5F6842F2BAF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FE030E-66B4-E744-87D6-39C2CBC5B62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608A90-FB29-5A4D-9A7F-B786BF7C1E5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opLeftCell="A22" workbookViewId="0">
      <selection activeCell="A36" sqref="A36:D45"/>
    </sheetView>
  </sheetViews>
  <sheetFormatPr baseColWidth="10" defaultRowHeight="16" x14ac:dyDescent="0.2"/>
  <cols>
    <col min="1" max="1" width="11.5" customWidth="1"/>
    <col min="4" max="4" width="16" customWidth="1"/>
  </cols>
  <sheetData>
    <row r="1" spans="1:6" ht="20" x14ac:dyDescent="0.2">
      <c r="A1" s="1" t="s">
        <v>19</v>
      </c>
      <c r="B1" s="1"/>
    </row>
    <row r="2" spans="1:6" ht="18" x14ac:dyDescent="0.2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</row>
    <row r="3" spans="1:6" ht="18" x14ac:dyDescent="0.2">
      <c r="A3" s="5">
        <v>1</v>
      </c>
      <c r="B3" s="6">
        <v>3.1</v>
      </c>
      <c r="C3" s="6">
        <v>-6.1</v>
      </c>
      <c r="D3" s="7"/>
      <c r="E3" s="8">
        <v>14</v>
      </c>
      <c r="F3" s="8">
        <v>-13</v>
      </c>
    </row>
    <row r="4" spans="1:6" ht="18" x14ac:dyDescent="0.2">
      <c r="A4" s="5">
        <v>2</v>
      </c>
      <c r="B4" s="6">
        <v>3.4</v>
      </c>
      <c r="C4" s="6">
        <v>-2.6</v>
      </c>
      <c r="D4" s="7"/>
      <c r="E4" s="8">
        <v>14</v>
      </c>
      <c r="F4" s="8">
        <v>-13</v>
      </c>
    </row>
    <row r="5" spans="1:6" ht="18" x14ac:dyDescent="0.2">
      <c r="A5" s="5">
        <v>3</v>
      </c>
      <c r="B5" s="6">
        <v>3.6</v>
      </c>
      <c r="C5" s="6">
        <v>-0.2</v>
      </c>
      <c r="D5" s="7"/>
      <c r="E5" s="8">
        <v>14</v>
      </c>
      <c r="F5" s="8">
        <v>-13</v>
      </c>
    </row>
    <row r="6" spans="1:6" ht="18" x14ac:dyDescent="0.2">
      <c r="A6" s="5">
        <v>4</v>
      </c>
      <c r="B6" s="6">
        <v>4</v>
      </c>
      <c r="C6" s="6">
        <v>1.3</v>
      </c>
      <c r="D6" s="7"/>
      <c r="E6" s="8">
        <v>14</v>
      </c>
      <c r="F6" s="8">
        <v>-13</v>
      </c>
    </row>
    <row r="7" spans="1:6" ht="18" x14ac:dyDescent="0.2">
      <c r="A7" s="5">
        <v>5</v>
      </c>
      <c r="B7" s="6">
        <v>3.6</v>
      </c>
      <c r="C7" s="6">
        <v>0.7</v>
      </c>
      <c r="D7" s="7"/>
      <c r="E7" s="8">
        <v>14</v>
      </c>
      <c r="F7" s="8">
        <v>-13</v>
      </c>
    </row>
    <row r="8" spans="1:6" ht="18" x14ac:dyDescent="0.2">
      <c r="A8" s="5">
        <v>6</v>
      </c>
      <c r="B8" s="6">
        <v>3.8</v>
      </c>
      <c r="C8" s="6">
        <v>0.4</v>
      </c>
      <c r="D8" s="7"/>
      <c r="E8" s="8">
        <v>14</v>
      </c>
      <c r="F8" s="8">
        <v>-13</v>
      </c>
    </row>
    <row r="9" spans="1:6" ht="18" x14ac:dyDescent="0.2">
      <c r="A9" s="5">
        <v>7</v>
      </c>
      <c r="B9" s="6">
        <v>5.2</v>
      </c>
      <c r="C9" s="6">
        <v>-4.3</v>
      </c>
      <c r="D9" s="7"/>
      <c r="E9" s="8">
        <v>14</v>
      </c>
      <c r="F9" s="8">
        <v>-13</v>
      </c>
    </row>
    <row r="10" spans="1:6" ht="18" x14ac:dyDescent="0.2">
      <c r="A10" s="5">
        <v>8</v>
      </c>
      <c r="B10" s="6">
        <v>3.4</v>
      </c>
      <c r="C10" s="6">
        <v>-0.6</v>
      </c>
      <c r="D10" s="7"/>
      <c r="E10" s="8">
        <v>14</v>
      </c>
      <c r="F10" s="8">
        <v>-13</v>
      </c>
    </row>
    <row r="11" spans="1:6" ht="18" x14ac:dyDescent="0.2">
      <c r="A11" s="5">
        <v>9</v>
      </c>
      <c r="B11" s="6">
        <v>1.6</v>
      </c>
      <c r="C11" s="6">
        <v>-2.1</v>
      </c>
      <c r="D11" s="7"/>
      <c r="E11" s="8">
        <v>14</v>
      </c>
      <c r="F11" s="8">
        <v>-13</v>
      </c>
    </row>
    <row r="12" spans="1:6" ht="18" x14ac:dyDescent="0.2">
      <c r="A12" s="5">
        <v>10</v>
      </c>
      <c r="B12" s="6">
        <v>4.3</v>
      </c>
      <c r="C12" s="6">
        <v>-2.2999999999999998</v>
      </c>
      <c r="D12" s="7"/>
      <c r="E12" s="8">
        <v>14</v>
      </c>
      <c r="F12" s="8">
        <v>-13</v>
      </c>
    </row>
    <row r="13" spans="1:6" ht="18" x14ac:dyDescent="0.2">
      <c r="A13" s="5">
        <v>11</v>
      </c>
      <c r="B13" s="6">
        <v>8.3000000000000007</v>
      </c>
      <c r="C13" s="6">
        <v>4.2</v>
      </c>
      <c r="D13" s="7"/>
      <c r="E13" s="8">
        <v>14</v>
      </c>
      <c r="F13" s="8">
        <v>-13</v>
      </c>
    </row>
    <row r="14" spans="1:6" ht="18" x14ac:dyDescent="0.2">
      <c r="A14" s="5">
        <v>12</v>
      </c>
      <c r="B14" s="6">
        <v>10.4</v>
      </c>
      <c r="C14" s="6">
        <v>8.1</v>
      </c>
      <c r="D14" s="7"/>
      <c r="E14" s="8">
        <v>14</v>
      </c>
      <c r="F14" s="8">
        <v>-13</v>
      </c>
    </row>
    <row r="15" spans="1:6" ht="18" x14ac:dyDescent="0.2">
      <c r="A15" s="5">
        <v>13</v>
      </c>
      <c r="B15" s="6">
        <v>10.199999999999999</v>
      </c>
      <c r="C15" s="6">
        <v>8.1</v>
      </c>
      <c r="D15" s="7"/>
      <c r="E15" s="8">
        <v>14</v>
      </c>
      <c r="F15" s="8">
        <v>-13</v>
      </c>
    </row>
    <row r="16" spans="1:6" ht="18" x14ac:dyDescent="0.2">
      <c r="A16" s="5">
        <v>14</v>
      </c>
      <c r="B16" s="6">
        <v>9.8000000000000007</v>
      </c>
      <c r="C16" s="6">
        <v>5.0999999999999996</v>
      </c>
      <c r="D16" s="7"/>
      <c r="E16" s="8">
        <v>14</v>
      </c>
      <c r="F16" s="8">
        <v>-13</v>
      </c>
    </row>
    <row r="17" spans="1:6" ht="18" x14ac:dyDescent="0.2">
      <c r="A17" s="5">
        <v>15</v>
      </c>
      <c r="B17" s="6">
        <v>6.6</v>
      </c>
      <c r="C17" s="6">
        <v>0.3</v>
      </c>
      <c r="D17" s="7"/>
      <c r="E17" s="8">
        <v>14</v>
      </c>
      <c r="F17" s="8">
        <v>-13</v>
      </c>
    </row>
    <row r="18" spans="1:6" ht="18" x14ac:dyDescent="0.2">
      <c r="A18" s="5">
        <v>16</v>
      </c>
      <c r="B18" s="6">
        <v>10.1</v>
      </c>
      <c r="C18" s="6">
        <v>4.4000000000000004</v>
      </c>
      <c r="D18" s="7" t="s">
        <v>6</v>
      </c>
      <c r="E18" s="8">
        <v>14</v>
      </c>
      <c r="F18" s="8">
        <v>-13</v>
      </c>
    </row>
    <row r="19" spans="1:6" ht="18" x14ac:dyDescent="0.2">
      <c r="A19" s="5">
        <v>17</v>
      </c>
      <c r="B19" s="6">
        <v>7.5</v>
      </c>
      <c r="C19" s="6">
        <v>2</v>
      </c>
      <c r="D19" s="7"/>
      <c r="E19" s="8">
        <v>14</v>
      </c>
      <c r="F19" s="8">
        <v>-13</v>
      </c>
    </row>
    <row r="20" spans="1:6" ht="18" x14ac:dyDescent="0.2">
      <c r="A20" s="5">
        <v>18</v>
      </c>
      <c r="B20" s="6">
        <v>10.199999999999999</v>
      </c>
      <c r="C20" s="6">
        <v>0.7</v>
      </c>
      <c r="D20" s="7"/>
      <c r="E20" s="8">
        <v>14</v>
      </c>
      <c r="F20" s="8">
        <v>-13</v>
      </c>
    </row>
    <row r="21" spans="1:6" ht="18" x14ac:dyDescent="0.2">
      <c r="A21" s="5">
        <v>19</v>
      </c>
      <c r="B21" s="6">
        <v>11.1</v>
      </c>
      <c r="C21" s="6">
        <v>9.4</v>
      </c>
      <c r="D21" s="7"/>
      <c r="E21" s="8">
        <v>14</v>
      </c>
      <c r="F21" s="8">
        <v>-13</v>
      </c>
    </row>
    <row r="22" spans="1:6" ht="18" x14ac:dyDescent="0.2">
      <c r="A22" s="5">
        <v>20</v>
      </c>
      <c r="B22" s="6">
        <v>11.1</v>
      </c>
      <c r="C22" s="6">
        <v>3.1</v>
      </c>
      <c r="D22" s="7"/>
      <c r="E22" s="8">
        <v>14</v>
      </c>
      <c r="F22" s="8">
        <v>-13</v>
      </c>
    </row>
    <row r="23" spans="1:6" ht="18" x14ac:dyDescent="0.2">
      <c r="A23" s="5">
        <v>21</v>
      </c>
      <c r="B23" s="6">
        <v>7.2</v>
      </c>
      <c r="C23" s="6">
        <v>0.6</v>
      </c>
      <c r="D23" s="7"/>
      <c r="E23" s="8">
        <v>14</v>
      </c>
      <c r="F23" s="8">
        <v>-13</v>
      </c>
    </row>
    <row r="24" spans="1:6" ht="18" x14ac:dyDescent="0.2">
      <c r="A24" s="5">
        <v>22</v>
      </c>
      <c r="B24" s="6">
        <v>8.9</v>
      </c>
      <c r="C24" s="6">
        <v>-1.7</v>
      </c>
      <c r="D24" s="7"/>
      <c r="E24" s="8">
        <v>14</v>
      </c>
      <c r="F24" s="8">
        <v>-13</v>
      </c>
    </row>
    <row r="25" spans="1:6" ht="18" x14ac:dyDescent="0.2">
      <c r="A25" s="5">
        <v>23</v>
      </c>
      <c r="B25" s="6">
        <v>5.7</v>
      </c>
      <c r="C25" s="6">
        <v>-3.4</v>
      </c>
      <c r="D25" s="7"/>
      <c r="E25" s="8">
        <v>14</v>
      </c>
      <c r="F25" s="8">
        <v>-13</v>
      </c>
    </row>
    <row r="26" spans="1:6" ht="18" x14ac:dyDescent="0.2">
      <c r="A26" s="5">
        <v>24</v>
      </c>
      <c r="B26" s="6">
        <v>7.3</v>
      </c>
      <c r="C26" s="6">
        <v>-3.3</v>
      </c>
      <c r="D26" s="7"/>
      <c r="E26" s="8">
        <v>14</v>
      </c>
      <c r="F26" s="8">
        <v>-13</v>
      </c>
    </row>
    <row r="27" spans="1:6" ht="18" x14ac:dyDescent="0.2">
      <c r="A27" s="5">
        <v>25</v>
      </c>
      <c r="B27" s="6">
        <v>6.6</v>
      </c>
      <c r="C27" s="6">
        <v>-4.4000000000000004</v>
      </c>
      <c r="D27" s="7"/>
      <c r="E27" s="8">
        <v>14</v>
      </c>
      <c r="F27" s="8">
        <v>-13</v>
      </c>
    </row>
    <row r="28" spans="1:6" ht="18" x14ac:dyDescent="0.2">
      <c r="A28" s="5">
        <v>26</v>
      </c>
      <c r="B28" s="6">
        <v>8.9</v>
      </c>
      <c r="C28" s="6">
        <v>0.2</v>
      </c>
      <c r="D28" s="7"/>
      <c r="E28" s="8">
        <v>14</v>
      </c>
      <c r="F28" s="8">
        <v>-13</v>
      </c>
    </row>
    <row r="29" spans="1:6" ht="18" x14ac:dyDescent="0.2">
      <c r="A29" s="5">
        <v>27</v>
      </c>
      <c r="B29" s="6">
        <v>10.3</v>
      </c>
      <c r="C29" s="6">
        <v>7.6</v>
      </c>
      <c r="D29" s="7"/>
      <c r="E29" s="8">
        <v>14</v>
      </c>
      <c r="F29" s="8">
        <v>-13</v>
      </c>
    </row>
    <row r="30" spans="1:6" ht="18" x14ac:dyDescent="0.2">
      <c r="A30" s="5">
        <v>28</v>
      </c>
      <c r="B30" s="6">
        <v>13.3</v>
      </c>
      <c r="C30" s="6">
        <v>9.1</v>
      </c>
      <c r="D30" s="7"/>
      <c r="E30" s="8">
        <v>14</v>
      </c>
      <c r="F30" s="8">
        <v>-13</v>
      </c>
    </row>
    <row r="31" spans="1:6" ht="18" x14ac:dyDescent="0.2">
      <c r="A31" s="5">
        <v>29</v>
      </c>
      <c r="B31" s="6">
        <v>11</v>
      </c>
      <c r="C31" s="6">
        <v>6.6</v>
      </c>
      <c r="D31" s="7"/>
      <c r="E31" s="8">
        <v>14</v>
      </c>
      <c r="F31" s="8">
        <v>-13</v>
      </c>
    </row>
    <row r="32" spans="1:6" ht="18" x14ac:dyDescent="0.2">
      <c r="A32" s="5">
        <v>30</v>
      </c>
      <c r="B32" s="6">
        <v>10.4</v>
      </c>
      <c r="C32" s="6">
        <v>3.4</v>
      </c>
      <c r="D32" s="7"/>
      <c r="E32" s="8">
        <v>14</v>
      </c>
      <c r="F32" s="8">
        <v>-13</v>
      </c>
    </row>
    <row r="33" spans="1:6" ht="18" x14ac:dyDescent="0.2">
      <c r="A33" s="5">
        <v>31</v>
      </c>
      <c r="B33" s="9">
        <v>3.4</v>
      </c>
      <c r="C33" s="6">
        <v>1.6</v>
      </c>
      <c r="D33" s="7"/>
      <c r="E33" s="8">
        <v>14</v>
      </c>
      <c r="F33" s="8">
        <v>-13</v>
      </c>
    </row>
    <row r="34" spans="1:6" ht="18" x14ac:dyDescent="0.2">
      <c r="A34" s="5" t="s">
        <v>7</v>
      </c>
      <c r="B34" s="10">
        <f>SUM(B3:B33)/31</f>
        <v>7.2354838709677427</v>
      </c>
      <c r="C34" s="10">
        <f>SUM(C3:C33)/31</f>
        <v>1.4806451612903229</v>
      </c>
      <c r="D34" s="11"/>
      <c r="E34" s="12"/>
      <c r="F34" s="12"/>
    </row>
    <row r="35" spans="1:6" ht="18" x14ac:dyDescent="0.2">
      <c r="A35" s="5"/>
      <c r="B35" s="7"/>
      <c r="C35" s="7"/>
      <c r="D35" s="11"/>
      <c r="E35" s="12"/>
      <c r="F35" s="12"/>
    </row>
    <row r="36" spans="1:6" ht="18" x14ac:dyDescent="0.2">
      <c r="A36" s="13">
        <v>44197</v>
      </c>
      <c r="B36" s="14" t="s">
        <v>8</v>
      </c>
      <c r="C36" s="14" t="s">
        <v>9</v>
      </c>
      <c r="D36" s="11"/>
      <c r="E36" s="12"/>
      <c r="F36" s="12"/>
    </row>
    <row r="37" spans="1:6" x14ac:dyDescent="0.2">
      <c r="A37" s="15" t="s">
        <v>10</v>
      </c>
      <c r="B37" s="16">
        <v>7.6</v>
      </c>
      <c r="C37" s="16">
        <f>$B$34</f>
        <v>7.2354838709677427</v>
      </c>
    </row>
    <row r="38" spans="1:6" x14ac:dyDescent="0.2">
      <c r="A38" s="15" t="s">
        <v>11</v>
      </c>
      <c r="B38" s="16">
        <v>2.1</v>
      </c>
      <c r="C38" s="16">
        <f>$C$34</f>
        <v>1.4806451612903229</v>
      </c>
    </row>
    <row r="39" spans="1:6" x14ac:dyDescent="0.2">
      <c r="A39" s="15" t="s">
        <v>12</v>
      </c>
      <c r="B39" s="16">
        <v>4.9000000000000004</v>
      </c>
      <c r="C39" s="16">
        <f>+(C37+C38)/2</f>
        <v>4.3580645161290326</v>
      </c>
    </row>
    <row r="40" spans="1:6" x14ac:dyDescent="0.2">
      <c r="A40" s="15" t="s">
        <v>13</v>
      </c>
      <c r="B40" s="16">
        <v>5.5</v>
      </c>
      <c r="C40" s="16">
        <f>+C37-C38</f>
        <v>5.7548387096774203</v>
      </c>
    </row>
    <row r="41" spans="1:6" x14ac:dyDescent="0.2">
      <c r="A41" s="17"/>
      <c r="B41" s="18"/>
      <c r="C41" s="18"/>
    </row>
    <row r="42" spans="1:6" x14ac:dyDescent="0.2">
      <c r="A42" s="17" t="s">
        <v>14</v>
      </c>
      <c r="B42" s="18">
        <v>14</v>
      </c>
      <c r="C42" s="26">
        <f>MAX(B3:B33)</f>
        <v>13.3</v>
      </c>
      <c r="D42" s="19">
        <v>44224</v>
      </c>
    </row>
    <row r="43" spans="1:6" x14ac:dyDescent="0.2">
      <c r="A43" s="17" t="s">
        <v>15</v>
      </c>
      <c r="B43" s="18">
        <v>-13</v>
      </c>
      <c r="C43" s="18">
        <f>MIN(C3:C33)</f>
        <v>-6.1</v>
      </c>
      <c r="D43" s="19">
        <v>44197</v>
      </c>
    </row>
    <row r="44" spans="1:6" x14ac:dyDescent="0.2">
      <c r="A44" s="17" t="s">
        <v>16</v>
      </c>
      <c r="B44" s="18">
        <v>-6</v>
      </c>
      <c r="C44" s="18">
        <f>MIN(B3:B33)</f>
        <v>1.6</v>
      </c>
      <c r="D44" s="19">
        <v>44205</v>
      </c>
    </row>
    <row r="45" spans="1:6" ht="18" x14ac:dyDescent="0.2">
      <c r="A45" s="17" t="s">
        <v>17</v>
      </c>
      <c r="B45" s="18">
        <v>11</v>
      </c>
      <c r="C45" s="20">
        <f>MAX(C3:C33)</f>
        <v>9.4</v>
      </c>
      <c r="D45" s="19">
        <v>44215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4"/>
  <sheetViews>
    <sheetView topLeftCell="A17" zoomScale="110" zoomScaleNormal="110" workbookViewId="0">
      <selection activeCell="A35" sqref="A35:C44"/>
    </sheetView>
  </sheetViews>
  <sheetFormatPr baseColWidth="10" defaultRowHeight="16" x14ac:dyDescent="0.2"/>
  <cols>
    <col min="4" max="4" width="12.6640625" customWidth="1"/>
  </cols>
  <sheetData>
    <row r="1" spans="1:6" ht="20" x14ac:dyDescent="0.2">
      <c r="A1" s="1" t="s">
        <v>28</v>
      </c>
      <c r="B1" s="1"/>
      <c r="C1" s="1"/>
    </row>
    <row r="2" spans="1:6" ht="18" x14ac:dyDescent="0.2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</row>
    <row r="3" spans="1:6" ht="18" x14ac:dyDescent="0.2">
      <c r="A3" s="5">
        <v>1</v>
      </c>
      <c r="B3" s="6">
        <v>17.3</v>
      </c>
      <c r="C3" s="6">
        <v>7.1</v>
      </c>
      <c r="D3" s="7"/>
      <c r="E3" s="18">
        <v>23.5</v>
      </c>
      <c r="F3" s="18">
        <v>-3.5</v>
      </c>
    </row>
    <row r="4" spans="1:6" ht="18" x14ac:dyDescent="0.2">
      <c r="A4" s="5">
        <v>2</v>
      </c>
      <c r="B4" s="6">
        <v>14.5</v>
      </c>
      <c r="C4" s="6">
        <v>7.9</v>
      </c>
      <c r="D4" s="7"/>
      <c r="E4" s="18">
        <v>23.5</v>
      </c>
      <c r="F4" s="18">
        <v>-3.5</v>
      </c>
    </row>
    <row r="5" spans="1:6" ht="18" x14ac:dyDescent="0.2">
      <c r="A5" s="5">
        <v>3</v>
      </c>
      <c r="B5" s="6">
        <v>15.5</v>
      </c>
      <c r="C5" s="6">
        <v>6.3</v>
      </c>
      <c r="D5" s="7"/>
      <c r="E5" s="18">
        <v>23.5</v>
      </c>
      <c r="F5" s="18">
        <v>-3.5</v>
      </c>
    </row>
    <row r="6" spans="1:6" ht="18" x14ac:dyDescent="0.2">
      <c r="A6" s="5">
        <v>4</v>
      </c>
      <c r="B6" s="6">
        <v>15.8</v>
      </c>
      <c r="C6" s="6">
        <v>7.7</v>
      </c>
      <c r="D6" s="7"/>
      <c r="E6" s="18">
        <v>23.5</v>
      </c>
      <c r="F6" s="18">
        <v>-3.5</v>
      </c>
    </row>
    <row r="7" spans="1:6" ht="18" x14ac:dyDescent="0.2">
      <c r="A7" s="5">
        <v>5</v>
      </c>
      <c r="B7" s="6">
        <v>14.6</v>
      </c>
      <c r="C7" s="6">
        <v>7.3</v>
      </c>
      <c r="D7" s="7"/>
      <c r="E7" s="18">
        <v>23.5</v>
      </c>
      <c r="F7" s="18">
        <v>-3.5</v>
      </c>
    </row>
    <row r="8" spans="1:6" ht="18" x14ac:dyDescent="0.2">
      <c r="A8" s="5">
        <v>6</v>
      </c>
      <c r="B8" s="6">
        <v>19.399999999999999</v>
      </c>
      <c r="C8" s="6">
        <v>7.8</v>
      </c>
      <c r="D8" s="7"/>
      <c r="E8" s="18">
        <v>23.5</v>
      </c>
      <c r="F8" s="18">
        <v>-3.5</v>
      </c>
    </row>
    <row r="9" spans="1:6" ht="18" x14ac:dyDescent="0.2">
      <c r="A9" s="5">
        <v>7</v>
      </c>
      <c r="B9" s="6">
        <v>20.399999999999999</v>
      </c>
      <c r="C9" s="6">
        <v>14.2</v>
      </c>
      <c r="D9" s="7"/>
      <c r="E9" s="18">
        <v>23.5</v>
      </c>
      <c r="F9" s="18">
        <v>-3.5</v>
      </c>
    </row>
    <row r="10" spans="1:6" ht="18" x14ac:dyDescent="0.2">
      <c r="A10" s="5">
        <v>8</v>
      </c>
      <c r="B10" s="6">
        <v>17.3</v>
      </c>
      <c r="C10" s="6">
        <v>14.4</v>
      </c>
      <c r="D10" s="7"/>
      <c r="E10" s="18">
        <v>23.5</v>
      </c>
      <c r="F10" s="18">
        <v>-3.5</v>
      </c>
    </row>
    <row r="11" spans="1:6" ht="18" x14ac:dyDescent="0.2">
      <c r="A11" s="5">
        <v>9</v>
      </c>
      <c r="B11" s="6">
        <v>18.100000000000001</v>
      </c>
      <c r="C11" s="6">
        <v>8.8000000000000007</v>
      </c>
      <c r="D11" s="7"/>
      <c r="E11" s="18">
        <v>23.5</v>
      </c>
      <c r="F11" s="18">
        <v>-3.5</v>
      </c>
    </row>
    <row r="12" spans="1:6" ht="18" x14ac:dyDescent="0.2">
      <c r="A12" s="5">
        <v>10</v>
      </c>
      <c r="B12" s="6">
        <v>18.600000000000001</v>
      </c>
      <c r="C12" s="6">
        <v>7.9</v>
      </c>
      <c r="D12" s="7"/>
      <c r="E12" s="18">
        <v>23.5</v>
      </c>
      <c r="F12" s="18">
        <v>-3.5</v>
      </c>
    </row>
    <row r="13" spans="1:6" ht="18" x14ac:dyDescent="0.2">
      <c r="A13" s="5">
        <v>11</v>
      </c>
      <c r="B13" s="6">
        <v>17.600000000000001</v>
      </c>
      <c r="C13" s="6">
        <v>3.2</v>
      </c>
      <c r="D13" s="7"/>
      <c r="E13" s="18">
        <v>23.5</v>
      </c>
      <c r="F13" s="18">
        <v>-3.5</v>
      </c>
    </row>
    <row r="14" spans="1:6" ht="18" x14ac:dyDescent="0.2">
      <c r="A14" s="5">
        <v>12</v>
      </c>
      <c r="B14" s="6">
        <v>16.8</v>
      </c>
      <c r="C14" s="6">
        <v>3.3</v>
      </c>
      <c r="D14" s="7"/>
      <c r="E14" s="18">
        <v>23.5</v>
      </c>
      <c r="F14" s="18">
        <v>-3.5</v>
      </c>
    </row>
    <row r="15" spans="1:6" ht="18" x14ac:dyDescent="0.2">
      <c r="A15" s="5">
        <v>13</v>
      </c>
      <c r="B15" s="6">
        <v>19.8</v>
      </c>
      <c r="C15" s="6">
        <v>5.6</v>
      </c>
      <c r="D15" s="7"/>
      <c r="E15" s="18">
        <v>23.5</v>
      </c>
      <c r="F15" s="18">
        <v>-3.5</v>
      </c>
    </row>
    <row r="16" spans="1:6" ht="18" x14ac:dyDescent="0.2">
      <c r="A16" s="5">
        <v>14</v>
      </c>
      <c r="B16" s="6">
        <v>18.5</v>
      </c>
      <c r="C16" s="6">
        <v>3.8</v>
      </c>
      <c r="D16" s="7"/>
      <c r="E16" s="18">
        <v>23.5</v>
      </c>
      <c r="F16" s="18">
        <v>-3.5</v>
      </c>
    </row>
    <row r="17" spans="1:6" ht="18" x14ac:dyDescent="0.2">
      <c r="A17" s="5">
        <v>15</v>
      </c>
      <c r="B17" s="6">
        <v>17.8</v>
      </c>
      <c r="C17" s="6">
        <v>9.5</v>
      </c>
      <c r="D17" s="7"/>
      <c r="E17" s="18">
        <v>23.5</v>
      </c>
      <c r="F17" s="18">
        <v>-3.5</v>
      </c>
    </row>
    <row r="18" spans="1:6" ht="18" x14ac:dyDescent="0.2">
      <c r="A18" s="5">
        <v>16</v>
      </c>
      <c r="B18" s="6">
        <v>16.8</v>
      </c>
      <c r="C18" s="6">
        <v>9.4</v>
      </c>
      <c r="D18" s="7"/>
      <c r="E18" s="18">
        <v>23.5</v>
      </c>
      <c r="F18" s="18">
        <v>-3.5</v>
      </c>
    </row>
    <row r="19" spans="1:6" ht="18" x14ac:dyDescent="0.2">
      <c r="A19" s="5">
        <v>17</v>
      </c>
      <c r="B19" s="6">
        <v>17.600000000000001</v>
      </c>
      <c r="C19" s="6">
        <v>9.3000000000000007</v>
      </c>
      <c r="D19" s="7"/>
      <c r="E19" s="18">
        <v>23.5</v>
      </c>
      <c r="F19" s="18">
        <v>-3.5</v>
      </c>
    </row>
    <row r="20" spans="1:6" ht="18" x14ac:dyDescent="0.2">
      <c r="A20" s="5">
        <v>18</v>
      </c>
      <c r="B20" s="6">
        <v>16.399999999999999</v>
      </c>
      <c r="C20" s="6">
        <v>9.5</v>
      </c>
      <c r="D20" s="7"/>
      <c r="E20" s="18">
        <v>23.5</v>
      </c>
      <c r="F20" s="18">
        <v>-3.5</v>
      </c>
    </row>
    <row r="21" spans="1:6" ht="18" x14ac:dyDescent="0.2">
      <c r="A21" s="5">
        <v>19</v>
      </c>
      <c r="B21" s="6">
        <v>17.2</v>
      </c>
      <c r="C21" s="6">
        <v>15.3</v>
      </c>
      <c r="D21" s="7"/>
      <c r="E21" s="18">
        <v>23.5</v>
      </c>
      <c r="F21" s="18">
        <v>-3.5</v>
      </c>
    </row>
    <row r="22" spans="1:6" ht="18" x14ac:dyDescent="0.2">
      <c r="A22" s="5">
        <v>20</v>
      </c>
      <c r="B22" s="6">
        <v>17.3</v>
      </c>
      <c r="C22" s="6">
        <v>8.1</v>
      </c>
      <c r="D22" s="7"/>
      <c r="E22" s="18">
        <v>23.5</v>
      </c>
      <c r="F22" s="18">
        <v>-3.5</v>
      </c>
    </row>
    <row r="23" spans="1:6" ht="18" x14ac:dyDescent="0.2">
      <c r="A23" s="5">
        <v>21</v>
      </c>
      <c r="B23" s="6">
        <v>13.2</v>
      </c>
      <c r="C23" s="6">
        <v>2.5</v>
      </c>
      <c r="D23" s="7"/>
      <c r="E23" s="18">
        <v>23.5</v>
      </c>
      <c r="F23" s="18">
        <v>-3.5</v>
      </c>
    </row>
    <row r="24" spans="1:6" ht="18" x14ac:dyDescent="0.2">
      <c r="A24" s="5">
        <v>22</v>
      </c>
      <c r="B24" s="6">
        <v>13.4</v>
      </c>
      <c r="C24" s="6">
        <v>2.4</v>
      </c>
      <c r="D24" s="7"/>
      <c r="E24" s="18">
        <v>23.5</v>
      </c>
      <c r="F24" s="18">
        <v>-3.5</v>
      </c>
    </row>
    <row r="25" spans="1:6" ht="18" x14ac:dyDescent="0.2">
      <c r="A25" s="5">
        <v>23</v>
      </c>
      <c r="B25" s="6">
        <v>13.6</v>
      </c>
      <c r="C25" s="6">
        <v>8.6999999999999993</v>
      </c>
      <c r="D25" s="7"/>
      <c r="E25" s="18">
        <v>23.5</v>
      </c>
      <c r="F25" s="18">
        <v>-3.5</v>
      </c>
    </row>
    <row r="26" spans="1:6" ht="18" x14ac:dyDescent="0.2">
      <c r="A26" s="5">
        <v>24</v>
      </c>
      <c r="B26" s="6">
        <v>16.899999999999999</v>
      </c>
      <c r="C26" s="6">
        <v>10.199999999999999</v>
      </c>
      <c r="D26" s="7"/>
      <c r="E26" s="18">
        <v>23.5</v>
      </c>
      <c r="F26" s="18">
        <v>-3.5</v>
      </c>
    </row>
    <row r="27" spans="1:6" ht="18" x14ac:dyDescent="0.2">
      <c r="A27" s="5">
        <v>25</v>
      </c>
      <c r="B27" s="6">
        <v>16.899999999999999</v>
      </c>
      <c r="C27" s="6">
        <v>8.8000000000000007</v>
      </c>
      <c r="D27" s="7"/>
      <c r="E27" s="18">
        <v>23.5</v>
      </c>
      <c r="F27" s="18">
        <v>-3.5</v>
      </c>
    </row>
    <row r="28" spans="1:6" ht="18" x14ac:dyDescent="0.2">
      <c r="A28" s="5">
        <v>26</v>
      </c>
      <c r="B28" s="6">
        <v>16.399999999999999</v>
      </c>
      <c r="C28" s="6">
        <v>8.1999999999999993</v>
      </c>
      <c r="D28" s="7"/>
      <c r="E28" s="18">
        <v>23.5</v>
      </c>
      <c r="F28" s="18">
        <v>-3.5</v>
      </c>
    </row>
    <row r="29" spans="1:6" ht="18" x14ac:dyDescent="0.2">
      <c r="A29" s="5">
        <v>27</v>
      </c>
      <c r="B29" s="6">
        <v>16</v>
      </c>
      <c r="C29" s="6">
        <v>13.9</v>
      </c>
      <c r="D29" s="7"/>
      <c r="E29" s="18">
        <v>23.5</v>
      </c>
      <c r="F29" s="18">
        <v>-3.5</v>
      </c>
    </row>
    <row r="30" spans="1:6" ht="18" x14ac:dyDescent="0.2">
      <c r="A30" s="5">
        <v>28</v>
      </c>
      <c r="B30" s="6">
        <v>15.3</v>
      </c>
      <c r="C30" s="6">
        <v>13.6</v>
      </c>
      <c r="D30" s="7"/>
      <c r="E30" s="18">
        <v>23.5</v>
      </c>
      <c r="F30" s="18">
        <v>-3.5</v>
      </c>
    </row>
    <row r="31" spans="1:6" ht="18" x14ac:dyDescent="0.2">
      <c r="A31" s="5">
        <v>29</v>
      </c>
      <c r="B31" s="6">
        <v>15.6</v>
      </c>
      <c r="C31" s="6">
        <v>10.9</v>
      </c>
      <c r="D31" s="7"/>
      <c r="E31" s="18">
        <v>23.5</v>
      </c>
      <c r="F31" s="18">
        <v>-3.5</v>
      </c>
    </row>
    <row r="32" spans="1:6" ht="18" x14ac:dyDescent="0.2">
      <c r="A32" s="5">
        <v>30</v>
      </c>
      <c r="B32" s="6">
        <v>14.7</v>
      </c>
      <c r="C32" s="6">
        <v>7.3</v>
      </c>
      <c r="D32" s="7"/>
      <c r="E32" s="18">
        <v>23.5</v>
      </c>
      <c r="F32" s="18">
        <v>-3.5</v>
      </c>
    </row>
    <row r="33" spans="1:6" ht="18" x14ac:dyDescent="0.2">
      <c r="A33" s="5">
        <v>31</v>
      </c>
      <c r="B33" s="6">
        <v>13.8</v>
      </c>
      <c r="C33" s="6">
        <v>8.1999999999999993</v>
      </c>
      <c r="D33" s="7"/>
      <c r="E33" s="18">
        <v>23.5</v>
      </c>
      <c r="F33" s="18">
        <v>-3.5</v>
      </c>
    </row>
    <row r="34" spans="1:6" ht="18" x14ac:dyDescent="0.2">
      <c r="A34" s="5" t="s">
        <v>7</v>
      </c>
      <c r="B34" s="10">
        <f>SUM(B3:B33)/31</f>
        <v>16.551612903225802</v>
      </c>
      <c r="C34" s="10">
        <f>SUM(C3:C33)/31</f>
        <v>8.4225806451612915</v>
      </c>
      <c r="D34" s="22"/>
    </row>
    <row r="35" spans="1:6" ht="18" x14ac:dyDescent="0.2">
      <c r="A35" s="13">
        <v>44470</v>
      </c>
      <c r="B35" s="14" t="s">
        <v>8</v>
      </c>
      <c r="C35" s="29" t="s">
        <v>9</v>
      </c>
    </row>
    <row r="36" spans="1:6" x14ac:dyDescent="0.2">
      <c r="A36" s="15" t="s">
        <v>10</v>
      </c>
      <c r="B36" s="16">
        <v>14.5</v>
      </c>
      <c r="C36" s="16">
        <f>$B$34</f>
        <v>16.551612903225802</v>
      </c>
      <c r="E36" s="25">
        <v>14.5</v>
      </c>
      <c r="F36" s="25">
        <v>14.4</v>
      </c>
    </row>
    <row r="37" spans="1:6" x14ac:dyDescent="0.2">
      <c r="A37" s="15" t="s">
        <v>11</v>
      </c>
      <c r="B37" s="16">
        <v>7.6</v>
      </c>
      <c r="C37" s="16">
        <f>$C$34</f>
        <v>8.4225806451612915</v>
      </c>
      <c r="E37" s="25">
        <v>7.2</v>
      </c>
      <c r="F37" s="25">
        <v>8</v>
      </c>
    </row>
    <row r="38" spans="1:6" x14ac:dyDescent="0.2">
      <c r="A38" s="15" t="s">
        <v>12</v>
      </c>
      <c r="B38" s="16">
        <v>11</v>
      </c>
      <c r="C38" s="16">
        <f>+(C36+C37)/2</f>
        <v>12.487096774193546</v>
      </c>
      <c r="E38" s="25">
        <v>10.9</v>
      </c>
      <c r="F38" s="25">
        <v>11.2</v>
      </c>
    </row>
    <row r="39" spans="1:6" x14ac:dyDescent="0.2">
      <c r="A39" s="15" t="s">
        <v>13</v>
      </c>
      <c r="B39" s="16">
        <v>6.9</v>
      </c>
      <c r="C39" s="16">
        <f>+C36-C37</f>
        <v>8.1290322580645107</v>
      </c>
      <c r="E39" s="25">
        <v>7.3</v>
      </c>
      <c r="F39" s="25">
        <v>6.4</v>
      </c>
    </row>
    <row r="40" spans="1:6" x14ac:dyDescent="0.2">
      <c r="A40" s="17"/>
      <c r="B40" s="18"/>
      <c r="C40" s="18"/>
      <c r="E40" s="12"/>
      <c r="F40" s="12"/>
    </row>
    <row r="41" spans="1:6" x14ac:dyDescent="0.2">
      <c r="A41" s="17" t="s">
        <v>14</v>
      </c>
      <c r="B41" s="18">
        <v>23.5</v>
      </c>
      <c r="C41" s="18">
        <f>MAX(B2:B33)</f>
        <v>20.399999999999999</v>
      </c>
      <c r="D41" s="51"/>
      <c r="E41" s="12">
        <v>24</v>
      </c>
      <c r="F41" s="12">
        <v>23</v>
      </c>
    </row>
    <row r="42" spans="1:6" x14ac:dyDescent="0.2">
      <c r="A42" s="17" t="s">
        <v>15</v>
      </c>
      <c r="B42" s="18">
        <v>-3.5</v>
      </c>
      <c r="C42" s="18">
        <f>MIN(C2:C33)</f>
        <v>2.4</v>
      </c>
      <c r="D42" s="36"/>
      <c r="E42" s="12">
        <v>-4</v>
      </c>
      <c r="F42" s="12">
        <v>-3</v>
      </c>
    </row>
    <row r="43" spans="1:6" x14ac:dyDescent="0.2">
      <c r="A43" s="17" t="s">
        <v>16</v>
      </c>
      <c r="B43" s="18">
        <v>7</v>
      </c>
      <c r="C43" s="18">
        <f>MIN(B2:B33)</f>
        <v>13.2</v>
      </c>
      <c r="D43" s="36"/>
      <c r="E43" s="12">
        <v>7</v>
      </c>
      <c r="F43" s="12">
        <v>7</v>
      </c>
    </row>
    <row r="44" spans="1:6" x14ac:dyDescent="0.2">
      <c r="A44" s="17" t="s">
        <v>17</v>
      </c>
      <c r="B44" s="18">
        <v>15</v>
      </c>
      <c r="C44" s="16">
        <f>MAX(C3:C33)</f>
        <v>15.3</v>
      </c>
      <c r="D44" s="36"/>
      <c r="E44" s="12">
        <v>15</v>
      </c>
      <c r="F44" s="12">
        <v>15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4"/>
  <sheetViews>
    <sheetView topLeftCell="A10" zoomScale="80" zoomScaleNormal="80" workbookViewId="0">
      <selection activeCell="A35" sqref="A35:C44"/>
    </sheetView>
  </sheetViews>
  <sheetFormatPr baseColWidth="10" defaultRowHeight="16" x14ac:dyDescent="0.2"/>
  <sheetData>
    <row r="1" spans="1:6" ht="20" x14ac:dyDescent="0.2">
      <c r="A1" s="1" t="s">
        <v>29</v>
      </c>
      <c r="B1" s="52"/>
      <c r="C1" s="52"/>
    </row>
    <row r="2" spans="1:6" ht="18" x14ac:dyDescent="0.2">
      <c r="A2" s="2" t="s">
        <v>0</v>
      </c>
      <c r="B2" s="53" t="s">
        <v>1</v>
      </c>
      <c r="C2" s="53" t="s">
        <v>2</v>
      </c>
      <c r="D2" s="3" t="s">
        <v>3</v>
      </c>
      <c r="E2" s="4" t="s">
        <v>4</v>
      </c>
      <c r="F2" s="4" t="s">
        <v>5</v>
      </c>
    </row>
    <row r="3" spans="1:6" ht="18" x14ac:dyDescent="0.2">
      <c r="A3" s="5">
        <v>1</v>
      </c>
      <c r="B3" s="6">
        <v>11.6</v>
      </c>
      <c r="C3" s="6">
        <v>1.7</v>
      </c>
      <c r="D3" s="7"/>
      <c r="E3" s="18">
        <v>17</v>
      </c>
      <c r="F3" s="18">
        <v>-6.5</v>
      </c>
    </row>
    <row r="4" spans="1:6" ht="18" x14ac:dyDescent="0.2">
      <c r="A4" s="5">
        <v>2</v>
      </c>
      <c r="B4" s="6">
        <v>13</v>
      </c>
      <c r="C4" s="6">
        <v>0.1</v>
      </c>
      <c r="D4" s="7"/>
      <c r="E4" s="18">
        <v>17</v>
      </c>
      <c r="F4" s="18">
        <v>-6.5</v>
      </c>
    </row>
    <row r="5" spans="1:6" ht="18" x14ac:dyDescent="0.2">
      <c r="A5" s="5">
        <v>3</v>
      </c>
      <c r="B5" s="6">
        <v>10.5</v>
      </c>
      <c r="C5" s="6">
        <v>-1.1000000000000001</v>
      </c>
      <c r="D5" s="7"/>
      <c r="E5" s="18">
        <v>17</v>
      </c>
      <c r="F5" s="18">
        <v>-6.5</v>
      </c>
    </row>
    <row r="6" spans="1:6" ht="18" x14ac:dyDescent="0.2">
      <c r="A6" s="5">
        <v>4</v>
      </c>
      <c r="B6" s="6">
        <v>10.9</v>
      </c>
      <c r="C6" s="6">
        <v>0.4</v>
      </c>
      <c r="D6" s="7"/>
      <c r="E6" s="18">
        <v>17</v>
      </c>
      <c r="F6" s="18">
        <v>-6.5</v>
      </c>
    </row>
    <row r="7" spans="1:6" ht="18" x14ac:dyDescent="0.2">
      <c r="A7" s="5">
        <v>5</v>
      </c>
      <c r="B7" s="6">
        <v>13.6</v>
      </c>
      <c r="C7" s="6">
        <v>-0.2</v>
      </c>
      <c r="D7" s="7"/>
      <c r="E7" s="18">
        <v>17</v>
      </c>
      <c r="F7" s="18">
        <v>-6.5</v>
      </c>
    </row>
    <row r="8" spans="1:6" ht="18" x14ac:dyDescent="0.2">
      <c r="A8" s="5">
        <v>6</v>
      </c>
      <c r="B8" s="6">
        <v>13.4</v>
      </c>
      <c r="C8" s="6">
        <v>6.8</v>
      </c>
      <c r="D8" s="7"/>
      <c r="E8" s="18">
        <v>17</v>
      </c>
      <c r="F8" s="18">
        <v>-6.5</v>
      </c>
    </row>
    <row r="9" spans="1:6" ht="18" x14ac:dyDescent="0.2">
      <c r="A9" s="5">
        <v>7</v>
      </c>
      <c r="B9" s="6">
        <v>13</v>
      </c>
      <c r="C9" s="6">
        <v>2.7</v>
      </c>
      <c r="D9" s="7"/>
      <c r="E9" s="18">
        <v>17</v>
      </c>
      <c r="F9" s="18">
        <v>-6.5</v>
      </c>
    </row>
    <row r="10" spans="1:6" ht="18" x14ac:dyDescent="0.2">
      <c r="A10" s="5">
        <v>8</v>
      </c>
      <c r="B10" s="6">
        <v>15.3</v>
      </c>
      <c r="C10" s="6">
        <v>4.5999999999999996</v>
      </c>
      <c r="D10" s="7"/>
      <c r="E10" s="18">
        <v>17</v>
      </c>
      <c r="F10" s="18">
        <v>-6.5</v>
      </c>
    </row>
    <row r="11" spans="1:6" ht="18" x14ac:dyDescent="0.2">
      <c r="A11" s="5">
        <v>9</v>
      </c>
      <c r="B11" s="6">
        <v>14.4</v>
      </c>
      <c r="C11" s="6">
        <v>8</v>
      </c>
      <c r="D11" s="7"/>
      <c r="E11" s="18">
        <v>17</v>
      </c>
      <c r="F11" s="18">
        <v>-6.5</v>
      </c>
    </row>
    <row r="12" spans="1:6" ht="18" x14ac:dyDescent="0.2">
      <c r="A12" s="5">
        <v>10</v>
      </c>
      <c r="B12" s="6">
        <v>13.9</v>
      </c>
      <c r="C12" s="6">
        <v>11.2</v>
      </c>
      <c r="D12" s="7"/>
      <c r="E12" s="18">
        <v>17</v>
      </c>
      <c r="F12" s="18">
        <v>-6.5</v>
      </c>
    </row>
    <row r="13" spans="1:6" ht="18" x14ac:dyDescent="0.2">
      <c r="A13" s="5">
        <v>11</v>
      </c>
      <c r="B13" s="6">
        <v>12.3</v>
      </c>
      <c r="C13" s="6">
        <v>7.8</v>
      </c>
      <c r="D13" s="7"/>
      <c r="E13" s="18">
        <v>17</v>
      </c>
      <c r="F13" s="18">
        <v>-6.5</v>
      </c>
    </row>
    <row r="14" spans="1:6" ht="18" x14ac:dyDescent="0.2">
      <c r="A14" s="5">
        <v>12</v>
      </c>
      <c r="B14" s="6">
        <v>13.7</v>
      </c>
      <c r="C14" s="6">
        <v>9.9</v>
      </c>
      <c r="D14" s="7"/>
      <c r="E14" s="18">
        <v>17</v>
      </c>
      <c r="F14" s="18">
        <v>-6.5</v>
      </c>
    </row>
    <row r="15" spans="1:6" ht="18" x14ac:dyDescent="0.2">
      <c r="A15" s="5">
        <v>13</v>
      </c>
      <c r="B15" s="6">
        <v>14</v>
      </c>
      <c r="C15" s="6">
        <v>8.8000000000000007</v>
      </c>
      <c r="D15" s="7"/>
      <c r="E15" s="18">
        <v>17</v>
      </c>
      <c r="F15" s="18">
        <v>-6.5</v>
      </c>
    </row>
    <row r="16" spans="1:6" ht="18" x14ac:dyDescent="0.2">
      <c r="A16" s="5">
        <v>14</v>
      </c>
      <c r="B16" s="6">
        <v>13.6</v>
      </c>
      <c r="C16" s="6">
        <v>5.4</v>
      </c>
      <c r="D16" s="7"/>
      <c r="E16" s="18">
        <v>17</v>
      </c>
      <c r="F16" s="18">
        <v>-6.5</v>
      </c>
    </row>
    <row r="17" spans="1:6" ht="18" x14ac:dyDescent="0.2">
      <c r="A17" s="5">
        <v>15</v>
      </c>
      <c r="B17" s="6">
        <v>11.5</v>
      </c>
      <c r="C17" s="6">
        <v>3.8</v>
      </c>
      <c r="D17" s="7"/>
      <c r="E17" s="18">
        <v>17</v>
      </c>
      <c r="F17" s="18">
        <v>-6.5</v>
      </c>
    </row>
    <row r="18" spans="1:6" ht="18" x14ac:dyDescent="0.2">
      <c r="A18" s="5">
        <v>16</v>
      </c>
      <c r="B18" s="6">
        <v>13.6</v>
      </c>
      <c r="C18" s="6">
        <v>6.7</v>
      </c>
      <c r="D18" s="7"/>
      <c r="E18" s="18">
        <v>17</v>
      </c>
      <c r="F18" s="18">
        <v>-6.5</v>
      </c>
    </row>
    <row r="19" spans="1:6" ht="18" x14ac:dyDescent="0.2">
      <c r="A19" s="5">
        <v>17</v>
      </c>
      <c r="B19" s="6">
        <v>13</v>
      </c>
      <c r="C19" s="6">
        <v>6.7</v>
      </c>
      <c r="D19" s="7"/>
      <c r="E19" s="18">
        <v>17</v>
      </c>
      <c r="F19" s="18">
        <v>-6.5</v>
      </c>
    </row>
    <row r="20" spans="1:6" ht="18" x14ac:dyDescent="0.2">
      <c r="A20" s="5">
        <v>18</v>
      </c>
      <c r="B20" s="6">
        <v>14.4</v>
      </c>
      <c r="C20" s="6">
        <v>6.7</v>
      </c>
      <c r="D20" s="7"/>
      <c r="E20" s="18">
        <v>17</v>
      </c>
      <c r="F20" s="18">
        <v>-6.5</v>
      </c>
    </row>
    <row r="21" spans="1:6" ht="18" x14ac:dyDescent="0.2">
      <c r="A21" s="5">
        <v>19</v>
      </c>
      <c r="B21" s="6">
        <v>11.6</v>
      </c>
      <c r="C21" s="6">
        <v>9.6999999999999993</v>
      </c>
      <c r="D21" s="7"/>
      <c r="E21" s="18">
        <v>17</v>
      </c>
      <c r="F21" s="18">
        <v>-6.5</v>
      </c>
    </row>
    <row r="22" spans="1:6" ht="18" x14ac:dyDescent="0.2">
      <c r="A22" s="5">
        <v>20</v>
      </c>
      <c r="B22" s="6">
        <v>10.8</v>
      </c>
      <c r="C22" s="6">
        <v>6.2</v>
      </c>
      <c r="D22" s="7"/>
      <c r="E22" s="18">
        <v>17</v>
      </c>
      <c r="F22" s="18">
        <v>-6.5</v>
      </c>
    </row>
    <row r="23" spans="1:6" ht="18" x14ac:dyDescent="0.2">
      <c r="A23" s="5">
        <v>21</v>
      </c>
      <c r="B23" s="6">
        <v>8.6999999999999993</v>
      </c>
      <c r="C23" s="6">
        <v>3.5</v>
      </c>
      <c r="D23" s="7"/>
      <c r="E23" s="18">
        <v>17</v>
      </c>
      <c r="F23" s="18">
        <v>-6.5</v>
      </c>
    </row>
    <row r="24" spans="1:6" ht="18" x14ac:dyDescent="0.2">
      <c r="A24" s="5">
        <v>22</v>
      </c>
      <c r="B24" s="6">
        <v>8.1999999999999993</v>
      </c>
      <c r="C24" s="6">
        <v>2.8</v>
      </c>
      <c r="D24" s="7"/>
      <c r="E24" s="18">
        <v>17</v>
      </c>
      <c r="F24" s="18">
        <v>-6.5</v>
      </c>
    </row>
    <row r="25" spans="1:6" ht="18" x14ac:dyDescent="0.2">
      <c r="A25" s="5">
        <v>23</v>
      </c>
      <c r="B25" s="6">
        <v>7.9</v>
      </c>
      <c r="C25" s="6">
        <v>0.7</v>
      </c>
      <c r="D25" s="7"/>
      <c r="E25" s="18">
        <v>17</v>
      </c>
      <c r="F25" s="18">
        <v>-6.5</v>
      </c>
    </row>
    <row r="26" spans="1:6" ht="18" x14ac:dyDescent="0.2">
      <c r="A26" s="5">
        <v>24</v>
      </c>
      <c r="B26" s="6">
        <v>8.6</v>
      </c>
      <c r="C26" s="6">
        <v>3.8</v>
      </c>
      <c r="D26" s="7"/>
      <c r="E26" s="18">
        <v>17</v>
      </c>
      <c r="F26" s="18">
        <v>-6.5</v>
      </c>
    </row>
    <row r="27" spans="1:6" ht="18" x14ac:dyDescent="0.2">
      <c r="A27" s="5">
        <v>25</v>
      </c>
      <c r="B27" s="6">
        <v>7.7</v>
      </c>
      <c r="C27" s="6">
        <v>-1</v>
      </c>
      <c r="D27" s="7"/>
      <c r="E27" s="18">
        <v>17</v>
      </c>
      <c r="F27" s="18">
        <v>-6.5</v>
      </c>
    </row>
    <row r="28" spans="1:6" ht="18" x14ac:dyDescent="0.2">
      <c r="A28" s="5">
        <v>26</v>
      </c>
      <c r="B28" s="6">
        <v>9.9</v>
      </c>
      <c r="C28" s="6">
        <v>0.4</v>
      </c>
      <c r="D28" s="7"/>
      <c r="E28" s="18">
        <v>17</v>
      </c>
      <c r="F28" s="18">
        <v>-6.5</v>
      </c>
    </row>
    <row r="29" spans="1:6" ht="18" x14ac:dyDescent="0.2">
      <c r="A29" s="5">
        <v>27</v>
      </c>
      <c r="B29" s="6">
        <v>6.3</v>
      </c>
      <c r="C29" s="6">
        <v>1.1000000000000001</v>
      </c>
      <c r="D29" s="7"/>
      <c r="E29" s="18">
        <v>17</v>
      </c>
      <c r="F29" s="18">
        <v>-6.5</v>
      </c>
    </row>
    <row r="30" spans="1:6" ht="18" x14ac:dyDescent="0.2">
      <c r="A30" s="5">
        <v>28</v>
      </c>
      <c r="B30" s="6">
        <v>7.9</v>
      </c>
      <c r="C30" s="6">
        <v>-0.9</v>
      </c>
      <c r="D30" s="7"/>
      <c r="E30" s="18">
        <v>17</v>
      </c>
      <c r="F30" s="18">
        <v>-6.5</v>
      </c>
    </row>
    <row r="31" spans="1:6" ht="18" x14ac:dyDescent="0.2">
      <c r="A31" s="5">
        <v>29</v>
      </c>
      <c r="B31" s="6">
        <v>6.8</v>
      </c>
      <c r="C31" s="6">
        <v>-2.9</v>
      </c>
      <c r="D31" s="7"/>
      <c r="E31" s="18">
        <v>17</v>
      </c>
      <c r="F31" s="18">
        <v>-6.5</v>
      </c>
    </row>
    <row r="32" spans="1:6" ht="18" x14ac:dyDescent="0.2">
      <c r="A32" s="5">
        <v>30</v>
      </c>
      <c r="B32" s="6">
        <v>11.6</v>
      </c>
      <c r="C32" s="6">
        <v>5.7</v>
      </c>
      <c r="D32" s="7"/>
      <c r="E32" s="18">
        <v>17</v>
      </c>
      <c r="F32" s="18">
        <v>-6.5</v>
      </c>
    </row>
    <row r="33" spans="1:6" ht="18" x14ac:dyDescent="0.2">
      <c r="A33" s="5" t="s">
        <v>6</v>
      </c>
      <c r="B33" s="6"/>
      <c r="C33" s="6"/>
      <c r="D33" s="7"/>
      <c r="E33" s="18"/>
      <c r="F33" s="18"/>
    </row>
    <row r="34" spans="1:6" ht="18" x14ac:dyDescent="0.2">
      <c r="A34" s="5" t="s">
        <v>7</v>
      </c>
      <c r="B34" s="10">
        <f>SUM(B3:B32)/30</f>
        <v>11.389999999999997</v>
      </c>
      <c r="C34" s="10">
        <f>SUM(C3:C32)/30</f>
        <v>3.97</v>
      </c>
      <c r="D34" s="22"/>
    </row>
    <row r="35" spans="1:6" ht="18" x14ac:dyDescent="0.2">
      <c r="A35" s="13">
        <v>44501</v>
      </c>
      <c r="B35" s="29" t="s">
        <v>8</v>
      </c>
      <c r="C35" s="29" t="s">
        <v>9</v>
      </c>
    </row>
    <row r="36" spans="1:6" x14ac:dyDescent="0.2">
      <c r="A36" s="15" t="s">
        <v>10</v>
      </c>
      <c r="B36" s="16">
        <v>10.4</v>
      </c>
      <c r="C36" s="16">
        <f>$B$34</f>
        <v>11.389999999999997</v>
      </c>
      <c r="E36" s="25">
        <v>10.5</v>
      </c>
      <c r="F36" s="25">
        <v>10.4</v>
      </c>
    </row>
    <row r="37" spans="1:6" x14ac:dyDescent="0.2">
      <c r="A37" s="15" t="s">
        <v>11</v>
      </c>
      <c r="B37" s="16">
        <v>4</v>
      </c>
      <c r="C37" s="16">
        <f>$C$34</f>
        <v>3.97</v>
      </c>
      <c r="E37" s="25">
        <v>4.4000000000000004</v>
      </c>
      <c r="F37" s="25">
        <v>3.7</v>
      </c>
    </row>
    <row r="38" spans="1:6" x14ac:dyDescent="0.2">
      <c r="A38" s="15" t="s">
        <v>12</v>
      </c>
      <c r="B38" s="16">
        <v>7.2</v>
      </c>
      <c r="C38" s="16">
        <f>+(C36+C37)/2</f>
        <v>7.6799999999999988</v>
      </c>
      <c r="E38" s="25">
        <v>7.5</v>
      </c>
      <c r="F38" s="25">
        <v>7</v>
      </c>
    </row>
    <row r="39" spans="1:6" x14ac:dyDescent="0.2">
      <c r="A39" s="15" t="s">
        <v>13</v>
      </c>
      <c r="B39" s="16">
        <v>6.4</v>
      </c>
      <c r="C39" s="16">
        <f>+C36-C37</f>
        <v>7.4199999999999964</v>
      </c>
      <c r="E39" s="25">
        <v>6.1</v>
      </c>
      <c r="F39" s="25">
        <v>6.7</v>
      </c>
    </row>
    <row r="40" spans="1:6" x14ac:dyDescent="0.2">
      <c r="A40" s="17"/>
      <c r="B40" s="18"/>
      <c r="C40" s="18"/>
      <c r="E40" s="12"/>
      <c r="F40" s="12"/>
    </row>
    <row r="41" spans="1:6" x14ac:dyDescent="0.2">
      <c r="A41" s="17" t="s">
        <v>14</v>
      </c>
      <c r="B41" s="18">
        <v>17</v>
      </c>
      <c r="C41" s="18">
        <f>MAX(B2:B32)</f>
        <v>15.3</v>
      </c>
      <c r="D41" s="36"/>
      <c r="E41" s="12">
        <v>17</v>
      </c>
      <c r="F41" s="12">
        <v>17</v>
      </c>
    </row>
    <row r="42" spans="1:6" x14ac:dyDescent="0.2">
      <c r="A42" s="17" t="s">
        <v>15</v>
      </c>
      <c r="B42" s="18">
        <v>-6.5</v>
      </c>
      <c r="C42" s="18">
        <f>MIN(C2:C32)</f>
        <v>-2.9</v>
      </c>
      <c r="D42" s="36"/>
      <c r="E42" s="12">
        <v>-6</v>
      </c>
      <c r="F42" s="12">
        <v>-7</v>
      </c>
    </row>
    <row r="43" spans="1:6" x14ac:dyDescent="0.2">
      <c r="A43" s="17" t="s">
        <v>16</v>
      </c>
      <c r="B43" s="18">
        <v>1.5</v>
      </c>
      <c r="C43" s="18">
        <f>MIN(B2:B32)</f>
        <v>6.3</v>
      </c>
      <c r="D43" s="36"/>
      <c r="E43" s="12">
        <v>2</v>
      </c>
      <c r="F43" s="12">
        <v>1</v>
      </c>
    </row>
    <row r="44" spans="1:6" x14ac:dyDescent="0.2">
      <c r="A44" s="17" t="s">
        <v>17</v>
      </c>
      <c r="B44" s="18">
        <v>14</v>
      </c>
      <c r="C44" s="18">
        <f>MAX(C2:C32)</f>
        <v>11.2</v>
      </c>
      <c r="D44" s="36"/>
      <c r="E44" s="12">
        <v>14</v>
      </c>
      <c r="F44" s="12">
        <v>14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4"/>
  <sheetViews>
    <sheetView topLeftCell="A21" workbookViewId="0">
      <selection activeCell="A35" sqref="A35:C44"/>
    </sheetView>
  </sheetViews>
  <sheetFormatPr baseColWidth="10" defaultRowHeight="16" x14ac:dyDescent="0.2"/>
  <cols>
    <col min="4" max="4" width="12.6640625" customWidth="1"/>
  </cols>
  <sheetData>
    <row r="1" spans="1:6" ht="20" x14ac:dyDescent="0.2">
      <c r="A1" s="1" t="s">
        <v>30</v>
      </c>
      <c r="B1" s="1"/>
      <c r="C1" s="1"/>
    </row>
    <row r="2" spans="1:6" ht="18" x14ac:dyDescent="0.2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</row>
    <row r="3" spans="1:6" ht="18" x14ac:dyDescent="0.2">
      <c r="A3" s="5">
        <v>1</v>
      </c>
      <c r="B3" s="10">
        <v>10.5</v>
      </c>
      <c r="C3" s="48">
        <v>1.4</v>
      </c>
      <c r="D3" s="7"/>
      <c r="E3" s="18">
        <v>15.5</v>
      </c>
      <c r="F3" s="18">
        <v>-9</v>
      </c>
    </row>
    <row r="4" spans="1:6" ht="18" x14ac:dyDescent="0.2">
      <c r="A4" s="5">
        <v>2</v>
      </c>
      <c r="B4" s="10">
        <v>6.8</v>
      </c>
      <c r="C4" s="48">
        <v>-1.8</v>
      </c>
      <c r="D4" s="7"/>
      <c r="E4" s="18">
        <v>15.5</v>
      </c>
      <c r="F4" s="18">
        <v>-9</v>
      </c>
    </row>
    <row r="5" spans="1:6" ht="18" x14ac:dyDescent="0.2">
      <c r="A5" s="5">
        <v>3</v>
      </c>
      <c r="B5" s="10">
        <v>11.1</v>
      </c>
      <c r="C5" s="48">
        <v>1.7</v>
      </c>
      <c r="D5" s="7"/>
      <c r="E5" s="18">
        <v>15.5</v>
      </c>
      <c r="F5" s="18">
        <v>-9</v>
      </c>
    </row>
    <row r="6" spans="1:6" ht="18" x14ac:dyDescent="0.2">
      <c r="A6" s="5">
        <v>4</v>
      </c>
      <c r="B6" s="10">
        <v>8.3000000000000007</v>
      </c>
      <c r="C6" s="48">
        <v>3.1</v>
      </c>
      <c r="D6" s="7"/>
      <c r="E6" s="18">
        <v>15.5</v>
      </c>
      <c r="F6" s="18">
        <v>-9</v>
      </c>
    </row>
    <row r="7" spans="1:6" ht="18" x14ac:dyDescent="0.2">
      <c r="A7" s="5">
        <v>5</v>
      </c>
      <c r="B7" s="10">
        <v>8.1999999999999993</v>
      </c>
      <c r="C7" s="48">
        <v>0.7</v>
      </c>
      <c r="D7" s="7"/>
      <c r="E7" s="18">
        <v>15.5</v>
      </c>
      <c r="F7" s="18">
        <v>-9</v>
      </c>
    </row>
    <row r="8" spans="1:6" ht="18" x14ac:dyDescent="0.2">
      <c r="A8" s="5">
        <v>6</v>
      </c>
      <c r="B8" s="10">
        <v>10</v>
      </c>
      <c r="C8" s="48">
        <v>0.2</v>
      </c>
      <c r="D8" s="7"/>
      <c r="E8" s="18">
        <v>15.5</v>
      </c>
      <c r="F8" s="18">
        <v>-9</v>
      </c>
    </row>
    <row r="9" spans="1:6" ht="18" x14ac:dyDescent="0.2">
      <c r="A9" s="5">
        <v>7</v>
      </c>
      <c r="B9" s="10">
        <v>9.8000000000000007</v>
      </c>
      <c r="C9" s="48">
        <v>1.2</v>
      </c>
      <c r="D9" s="7"/>
      <c r="E9" s="18">
        <v>15.5</v>
      </c>
      <c r="F9" s="18">
        <v>-9</v>
      </c>
    </row>
    <row r="10" spans="1:6" ht="18" x14ac:dyDescent="0.2">
      <c r="A10" s="5">
        <v>8</v>
      </c>
      <c r="B10" s="10">
        <v>7.7</v>
      </c>
      <c r="C10" s="48">
        <v>4.4000000000000004</v>
      </c>
      <c r="D10" s="7"/>
      <c r="E10" s="18">
        <v>15.5</v>
      </c>
      <c r="F10" s="18">
        <v>-9</v>
      </c>
    </row>
    <row r="11" spans="1:6" ht="18" x14ac:dyDescent="0.2">
      <c r="A11" s="5">
        <v>9</v>
      </c>
      <c r="B11" s="10">
        <v>10.1</v>
      </c>
      <c r="C11" s="48">
        <v>2.1</v>
      </c>
      <c r="D11" s="7"/>
      <c r="E11" s="18">
        <v>15.5</v>
      </c>
      <c r="F11" s="18">
        <v>-9</v>
      </c>
    </row>
    <row r="12" spans="1:6" ht="18" x14ac:dyDescent="0.2">
      <c r="A12" s="5">
        <v>10</v>
      </c>
      <c r="B12" s="10">
        <v>8.5</v>
      </c>
      <c r="C12" s="48">
        <v>2.4</v>
      </c>
      <c r="D12" s="7"/>
      <c r="E12" s="18">
        <v>15.5</v>
      </c>
      <c r="F12" s="18">
        <v>-9</v>
      </c>
    </row>
    <row r="13" spans="1:6" ht="18" x14ac:dyDescent="0.2">
      <c r="A13" s="5">
        <v>11</v>
      </c>
      <c r="B13" s="10">
        <v>11.2</v>
      </c>
      <c r="C13" s="48">
        <v>3.6</v>
      </c>
      <c r="D13" s="7"/>
      <c r="E13" s="18">
        <v>15.5</v>
      </c>
      <c r="F13" s="18">
        <v>-9</v>
      </c>
    </row>
    <row r="14" spans="1:6" ht="18" x14ac:dyDescent="0.2">
      <c r="A14" s="5">
        <v>12</v>
      </c>
      <c r="B14" s="10">
        <v>12.5</v>
      </c>
      <c r="C14" s="48">
        <v>10.4</v>
      </c>
      <c r="D14" s="7" t="s">
        <v>6</v>
      </c>
      <c r="E14" s="18">
        <v>15.5</v>
      </c>
      <c r="F14" s="18">
        <v>-9</v>
      </c>
    </row>
    <row r="15" spans="1:6" ht="18" x14ac:dyDescent="0.2">
      <c r="A15" s="5">
        <v>13</v>
      </c>
      <c r="B15" s="10">
        <v>11.7</v>
      </c>
      <c r="C15" s="48">
        <v>10.1</v>
      </c>
      <c r="D15" s="7" t="s">
        <v>6</v>
      </c>
      <c r="E15" s="18">
        <v>15.5</v>
      </c>
      <c r="F15" s="18">
        <v>-9</v>
      </c>
    </row>
    <row r="16" spans="1:6" ht="18" x14ac:dyDescent="0.2">
      <c r="A16" s="5">
        <v>14</v>
      </c>
      <c r="B16" s="10">
        <v>12.2</v>
      </c>
      <c r="C16" s="48">
        <v>9.8000000000000007</v>
      </c>
      <c r="D16" s="7"/>
      <c r="E16" s="18">
        <v>15.5</v>
      </c>
      <c r="F16" s="18">
        <v>-9</v>
      </c>
    </row>
    <row r="17" spans="1:6" ht="18" x14ac:dyDescent="0.2">
      <c r="A17" s="5">
        <v>15</v>
      </c>
      <c r="B17" s="6">
        <v>11.9</v>
      </c>
      <c r="C17" s="6">
        <v>9.6</v>
      </c>
      <c r="D17" s="7"/>
      <c r="E17" s="18">
        <v>15.5</v>
      </c>
      <c r="F17" s="18">
        <v>-9</v>
      </c>
    </row>
    <row r="18" spans="1:6" ht="18" x14ac:dyDescent="0.2">
      <c r="A18" s="5">
        <v>16</v>
      </c>
      <c r="B18" s="6">
        <v>11.2</v>
      </c>
      <c r="C18" s="6">
        <v>8.6999999999999993</v>
      </c>
      <c r="D18" s="7"/>
      <c r="E18" s="18">
        <v>15.5</v>
      </c>
      <c r="F18" s="18">
        <v>-9</v>
      </c>
    </row>
    <row r="19" spans="1:6" ht="18" x14ac:dyDescent="0.2">
      <c r="A19" s="5">
        <v>17</v>
      </c>
      <c r="B19" s="6">
        <v>9.1999999999999993</v>
      </c>
      <c r="C19" s="6">
        <v>6.1</v>
      </c>
      <c r="D19" s="7"/>
      <c r="E19" s="18">
        <v>15.5</v>
      </c>
      <c r="F19" s="18">
        <v>-9</v>
      </c>
    </row>
    <row r="20" spans="1:6" ht="18" x14ac:dyDescent="0.2">
      <c r="A20" s="5">
        <v>18</v>
      </c>
      <c r="B20" s="6">
        <v>8.8000000000000007</v>
      </c>
      <c r="C20" s="6">
        <v>1.4</v>
      </c>
      <c r="D20" s="7"/>
      <c r="E20" s="18">
        <v>15.5</v>
      </c>
      <c r="F20" s="18">
        <v>-9</v>
      </c>
    </row>
    <row r="21" spans="1:6" ht="18" x14ac:dyDescent="0.2">
      <c r="A21" s="5">
        <v>19</v>
      </c>
      <c r="B21" s="6">
        <v>9.6</v>
      </c>
      <c r="C21" s="6">
        <v>1.4</v>
      </c>
      <c r="D21" s="7"/>
      <c r="E21" s="18">
        <v>15.5</v>
      </c>
      <c r="F21" s="18">
        <v>-9</v>
      </c>
    </row>
    <row r="22" spans="1:6" ht="18" x14ac:dyDescent="0.2">
      <c r="A22" s="5">
        <v>20</v>
      </c>
      <c r="B22" s="6">
        <v>6.7</v>
      </c>
      <c r="C22" s="6">
        <v>2.5</v>
      </c>
      <c r="D22" s="7"/>
      <c r="E22" s="18">
        <v>15.5</v>
      </c>
      <c r="F22" s="18">
        <v>-9</v>
      </c>
    </row>
    <row r="23" spans="1:6" ht="18" x14ac:dyDescent="0.2">
      <c r="A23" s="5">
        <v>21</v>
      </c>
      <c r="B23" s="6">
        <v>6.9</v>
      </c>
      <c r="C23" s="6">
        <v>4.9000000000000004</v>
      </c>
      <c r="D23" s="7"/>
      <c r="E23" s="18">
        <v>15.5</v>
      </c>
      <c r="F23" s="18">
        <v>-9</v>
      </c>
    </row>
    <row r="24" spans="1:6" ht="18" x14ac:dyDescent="0.2">
      <c r="A24" s="5">
        <v>22</v>
      </c>
      <c r="B24" s="6">
        <v>9</v>
      </c>
      <c r="C24" s="6">
        <v>3.7</v>
      </c>
      <c r="D24" s="7"/>
      <c r="E24" s="18">
        <v>15.5</v>
      </c>
      <c r="F24" s="18">
        <v>-9</v>
      </c>
    </row>
    <row r="25" spans="1:6" ht="18" x14ac:dyDescent="0.2">
      <c r="A25" s="5">
        <v>23</v>
      </c>
      <c r="B25" s="6">
        <v>12.3</v>
      </c>
      <c r="C25" s="6">
        <v>7.1</v>
      </c>
      <c r="D25" s="7"/>
      <c r="E25" s="18">
        <v>15.5</v>
      </c>
      <c r="F25" s="18">
        <v>-9</v>
      </c>
    </row>
    <row r="26" spans="1:6" ht="18" x14ac:dyDescent="0.2">
      <c r="A26" s="5">
        <v>24</v>
      </c>
      <c r="B26" s="6">
        <v>10.8</v>
      </c>
      <c r="C26" s="6">
        <v>7.1</v>
      </c>
      <c r="D26" s="7"/>
      <c r="E26" s="18">
        <v>15.5</v>
      </c>
      <c r="F26" s="18">
        <v>-9</v>
      </c>
    </row>
    <row r="27" spans="1:6" ht="18" x14ac:dyDescent="0.2">
      <c r="A27" s="5">
        <v>25</v>
      </c>
      <c r="B27" s="6">
        <v>10.7</v>
      </c>
      <c r="C27" s="6">
        <v>7.9</v>
      </c>
      <c r="D27" s="7"/>
      <c r="E27" s="18">
        <v>15.5</v>
      </c>
      <c r="F27" s="18">
        <v>-9</v>
      </c>
    </row>
    <row r="28" spans="1:6" ht="18" x14ac:dyDescent="0.2">
      <c r="A28" s="5">
        <v>26</v>
      </c>
      <c r="B28" s="6">
        <v>11.2</v>
      </c>
      <c r="C28" s="6">
        <v>7.1</v>
      </c>
      <c r="D28" s="7"/>
      <c r="E28" s="18">
        <v>15.5</v>
      </c>
      <c r="F28" s="18">
        <v>-9</v>
      </c>
    </row>
    <row r="29" spans="1:6" ht="18" x14ac:dyDescent="0.2">
      <c r="A29" s="5">
        <v>27</v>
      </c>
      <c r="B29" s="6">
        <v>12.1</v>
      </c>
      <c r="C29" s="6">
        <v>8.3000000000000007</v>
      </c>
      <c r="D29" s="7"/>
      <c r="E29" s="18">
        <v>15.5</v>
      </c>
      <c r="F29" s="18">
        <v>-9</v>
      </c>
    </row>
    <row r="30" spans="1:6" ht="18" x14ac:dyDescent="0.2">
      <c r="A30" s="5">
        <v>28</v>
      </c>
      <c r="B30" s="6">
        <v>11</v>
      </c>
      <c r="C30" s="6">
        <v>7.1</v>
      </c>
      <c r="D30" s="7"/>
      <c r="E30" s="18">
        <v>15.5</v>
      </c>
      <c r="F30" s="18">
        <v>-9</v>
      </c>
    </row>
    <row r="31" spans="1:6" ht="18" x14ac:dyDescent="0.2">
      <c r="A31" s="5">
        <v>29</v>
      </c>
      <c r="B31" s="6">
        <v>14</v>
      </c>
      <c r="C31" s="6">
        <v>7.9</v>
      </c>
      <c r="D31" s="137"/>
      <c r="E31" s="18">
        <v>15.5</v>
      </c>
      <c r="F31" s="18">
        <v>-9</v>
      </c>
    </row>
    <row r="32" spans="1:6" ht="18" x14ac:dyDescent="0.2">
      <c r="A32" s="5">
        <v>30</v>
      </c>
      <c r="B32" s="6">
        <v>13.9</v>
      </c>
      <c r="C32" s="6">
        <v>12.6</v>
      </c>
      <c r="D32" s="7"/>
      <c r="E32" s="18">
        <v>15.5</v>
      </c>
      <c r="F32" s="18">
        <v>-9</v>
      </c>
    </row>
    <row r="33" spans="1:6" ht="18" x14ac:dyDescent="0.2">
      <c r="A33" s="5">
        <v>31</v>
      </c>
      <c r="B33" s="6">
        <v>15.2</v>
      </c>
      <c r="C33" s="6">
        <v>12.1</v>
      </c>
      <c r="D33" s="7"/>
      <c r="E33" s="18">
        <v>15.5</v>
      </c>
      <c r="F33" s="18">
        <v>-9</v>
      </c>
    </row>
    <row r="34" spans="1:6" ht="18" x14ac:dyDescent="0.2">
      <c r="A34" s="5" t="s">
        <v>7</v>
      </c>
      <c r="B34" s="10">
        <f>SUM(B3:B33)/31</f>
        <v>10.42258064516129</v>
      </c>
      <c r="C34" s="10">
        <f>SUM(C3:C33)/31</f>
        <v>5.3161290322580648</v>
      </c>
      <c r="D34" s="22"/>
    </row>
    <row r="35" spans="1:6" ht="18" x14ac:dyDescent="0.2">
      <c r="A35" s="13">
        <v>44531</v>
      </c>
      <c r="B35" s="14" t="s">
        <v>8</v>
      </c>
      <c r="C35" s="14" t="s">
        <v>9</v>
      </c>
    </row>
    <row r="36" spans="1:6" x14ac:dyDescent="0.2">
      <c r="A36" s="15" t="s">
        <v>10</v>
      </c>
      <c r="B36" s="16">
        <v>8.5</v>
      </c>
      <c r="C36" s="16">
        <f>$B$34</f>
        <v>10.42258064516129</v>
      </c>
      <c r="E36" s="25">
        <v>8.4</v>
      </c>
      <c r="F36" s="25">
        <v>8.6</v>
      </c>
    </row>
    <row r="37" spans="1:6" x14ac:dyDescent="0.2">
      <c r="A37" s="15" t="s">
        <v>11</v>
      </c>
      <c r="B37" s="16">
        <v>2.7</v>
      </c>
      <c r="C37" s="16">
        <f>$C$34</f>
        <v>5.3161290322580648</v>
      </c>
      <c r="E37" s="25">
        <v>2.4</v>
      </c>
      <c r="F37" s="25">
        <v>3</v>
      </c>
    </row>
    <row r="38" spans="1:6" x14ac:dyDescent="0.2">
      <c r="A38" s="15" t="s">
        <v>12</v>
      </c>
      <c r="B38" s="16">
        <v>5.6</v>
      </c>
      <c r="C38" s="16">
        <f>+(C36+C37)/2</f>
        <v>7.8693548387096772</v>
      </c>
      <c r="E38" s="25">
        <v>5.4</v>
      </c>
      <c r="F38" s="25">
        <v>5.8</v>
      </c>
    </row>
    <row r="39" spans="1:6" x14ac:dyDescent="0.2">
      <c r="A39" s="15" t="s">
        <v>13</v>
      </c>
      <c r="B39" s="16">
        <v>5.8</v>
      </c>
      <c r="C39" s="16">
        <f>+C36-C37</f>
        <v>5.1064516129032249</v>
      </c>
      <c r="E39" s="25">
        <v>6</v>
      </c>
      <c r="F39" s="25">
        <v>5.6</v>
      </c>
    </row>
    <row r="40" spans="1:6" x14ac:dyDescent="0.2">
      <c r="A40" s="17"/>
      <c r="B40" s="18"/>
      <c r="C40" s="18"/>
      <c r="E40" s="12"/>
      <c r="F40" s="12"/>
    </row>
    <row r="41" spans="1:6" x14ac:dyDescent="0.2">
      <c r="A41" s="17" t="s">
        <v>14</v>
      </c>
      <c r="B41" s="18">
        <v>15.5</v>
      </c>
      <c r="C41" s="18">
        <f>MAX(B3:B33)</f>
        <v>15.2</v>
      </c>
      <c r="D41" s="54"/>
      <c r="E41" s="55"/>
      <c r="F41" s="12"/>
    </row>
    <row r="42" spans="1:6" x14ac:dyDescent="0.2">
      <c r="A42" s="17" t="s">
        <v>15</v>
      </c>
      <c r="B42" s="18">
        <v>-9</v>
      </c>
      <c r="C42" s="18">
        <f>MIN(C3:C33)</f>
        <v>-1.8</v>
      </c>
      <c r="D42" s="54"/>
      <c r="E42" s="55"/>
      <c r="F42" s="12"/>
    </row>
    <row r="43" spans="1:6" x14ac:dyDescent="0.2">
      <c r="A43" s="17" t="s">
        <v>16</v>
      </c>
      <c r="B43" s="18">
        <v>-2.5</v>
      </c>
      <c r="C43" s="18">
        <f>MIN(B3:B33)</f>
        <v>6.7</v>
      </c>
      <c r="D43" s="54"/>
      <c r="E43" s="55"/>
      <c r="F43" s="12"/>
    </row>
    <row r="44" spans="1:6" x14ac:dyDescent="0.2">
      <c r="A44" s="17" t="s">
        <v>17</v>
      </c>
      <c r="B44" s="18">
        <v>12.5</v>
      </c>
      <c r="C44" s="130">
        <f>MAX(C3:C33)</f>
        <v>12.6</v>
      </c>
      <c r="D44" s="54"/>
      <c r="E44" s="55"/>
      <c r="F44" s="12"/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S34"/>
  <sheetViews>
    <sheetView topLeftCell="I10" zoomScale="114" workbookViewId="0">
      <selection activeCell="P36" sqref="P36"/>
    </sheetView>
  </sheetViews>
  <sheetFormatPr baseColWidth="10" defaultRowHeight="16" x14ac:dyDescent="0.2"/>
  <cols>
    <col min="1" max="1" width="13.6640625" customWidth="1"/>
    <col min="6" max="6" width="13.83203125" customWidth="1"/>
  </cols>
  <sheetData>
    <row r="1" spans="1:19" ht="19" thickBot="1" x14ac:dyDescent="0.25">
      <c r="A1" s="136" t="s">
        <v>6</v>
      </c>
      <c r="B1" s="136"/>
      <c r="C1" s="136"/>
      <c r="D1" s="136"/>
      <c r="I1" s="56"/>
      <c r="N1" s="57"/>
    </row>
    <row r="2" spans="1:19" ht="17" thickBot="1" x14ac:dyDescent="0.25">
      <c r="A2" s="58">
        <v>44197</v>
      </c>
      <c r="B2" s="59" t="s">
        <v>8</v>
      </c>
      <c r="C2" s="60" t="s">
        <v>9</v>
      </c>
      <c r="D2" s="61"/>
      <c r="F2" s="62">
        <v>44287</v>
      </c>
      <c r="G2" s="63" t="s">
        <v>8</v>
      </c>
      <c r="H2" s="64" t="s">
        <v>9</v>
      </c>
      <c r="I2" s="65"/>
      <c r="K2" s="62">
        <v>44378</v>
      </c>
      <c r="L2" s="66" t="s">
        <v>8</v>
      </c>
      <c r="M2" s="66" t="s">
        <v>9</v>
      </c>
      <c r="N2" s="67"/>
      <c r="P2" s="62">
        <v>44470</v>
      </c>
      <c r="Q2" s="68" t="s">
        <v>8</v>
      </c>
      <c r="R2" s="68" t="s">
        <v>9</v>
      </c>
      <c r="S2" s="67"/>
    </row>
    <row r="3" spans="1:19" x14ac:dyDescent="0.2">
      <c r="A3" s="69" t="s">
        <v>10</v>
      </c>
      <c r="B3" s="70">
        <v>7.6</v>
      </c>
      <c r="C3" s="70">
        <v>7.2354838709677427</v>
      </c>
      <c r="D3" s="71"/>
      <c r="F3" s="72" t="s">
        <v>10</v>
      </c>
      <c r="G3" s="73">
        <v>12.1</v>
      </c>
      <c r="H3" s="73">
        <v>13.386666666666668</v>
      </c>
      <c r="I3" s="74"/>
      <c r="K3" s="75" t="s">
        <v>10</v>
      </c>
      <c r="L3" s="73">
        <v>20.399999999999999</v>
      </c>
      <c r="M3" s="73">
        <v>24.006451612903223</v>
      </c>
      <c r="N3" s="74"/>
      <c r="P3" s="75" t="s">
        <v>10</v>
      </c>
      <c r="Q3" s="73">
        <v>14.5</v>
      </c>
      <c r="R3" s="16">
        <v>16.551612903225802</v>
      </c>
      <c r="S3" s="74"/>
    </row>
    <row r="4" spans="1:19" x14ac:dyDescent="0.2">
      <c r="A4" s="69" t="s">
        <v>11</v>
      </c>
      <c r="B4" s="70">
        <v>2.1</v>
      </c>
      <c r="C4" s="70">
        <v>1.4806451612903229</v>
      </c>
      <c r="D4" s="71"/>
      <c r="F4" s="72" t="s">
        <v>11</v>
      </c>
      <c r="G4" s="73">
        <v>4.0999999999999996</v>
      </c>
      <c r="H4" s="73">
        <v>0.58000000000000007</v>
      </c>
      <c r="I4" s="74"/>
      <c r="K4" s="76" t="s">
        <v>11</v>
      </c>
      <c r="L4" s="73">
        <v>11.7</v>
      </c>
      <c r="M4" s="73">
        <v>12.467741935483874</v>
      </c>
      <c r="N4" s="74"/>
      <c r="P4" s="75" t="s">
        <v>11</v>
      </c>
      <c r="Q4" s="73">
        <v>7.6</v>
      </c>
      <c r="R4" s="16">
        <v>8.4225806451612915</v>
      </c>
      <c r="S4" s="74"/>
    </row>
    <row r="5" spans="1:19" x14ac:dyDescent="0.2">
      <c r="A5" s="69" t="s">
        <v>12</v>
      </c>
      <c r="B5" s="70">
        <v>4.9000000000000004</v>
      </c>
      <c r="C5" s="70">
        <v>4.3580645161290326</v>
      </c>
      <c r="D5" s="77"/>
      <c r="F5" s="72" t="s">
        <v>12</v>
      </c>
      <c r="G5" s="73">
        <v>8.1</v>
      </c>
      <c r="H5" s="73">
        <v>6.9833333333333343</v>
      </c>
      <c r="I5" s="78"/>
      <c r="K5" s="76" t="s">
        <v>12</v>
      </c>
      <c r="L5" s="73">
        <v>16.100000000000001</v>
      </c>
      <c r="M5" s="73">
        <v>18.237096774193549</v>
      </c>
      <c r="N5" s="79"/>
      <c r="P5" s="75" t="s">
        <v>12</v>
      </c>
      <c r="Q5" s="73">
        <v>11</v>
      </c>
      <c r="R5" s="16">
        <v>12.487096774193546</v>
      </c>
      <c r="S5" s="79"/>
    </row>
    <row r="6" spans="1:19" x14ac:dyDescent="0.2">
      <c r="A6" s="69" t="s">
        <v>13</v>
      </c>
      <c r="B6" s="70">
        <v>5.5</v>
      </c>
      <c r="C6" s="70">
        <v>5.7548387096774203</v>
      </c>
      <c r="D6" s="71"/>
      <c r="F6" s="72" t="s">
        <v>13</v>
      </c>
      <c r="G6" s="73">
        <v>8</v>
      </c>
      <c r="H6" s="73">
        <v>12.806666666666668</v>
      </c>
      <c r="I6" s="74"/>
      <c r="K6" s="76" t="s">
        <v>13</v>
      </c>
      <c r="L6" s="73">
        <v>8.6999999999999993</v>
      </c>
      <c r="M6" s="73">
        <v>11.53870967741935</v>
      </c>
      <c r="N6" s="74"/>
      <c r="P6" s="75" t="s">
        <v>13</v>
      </c>
      <c r="Q6" s="73">
        <v>6.9</v>
      </c>
      <c r="R6" s="16">
        <v>8.1290322580645107</v>
      </c>
      <c r="S6" s="74"/>
    </row>
    <row r="7" spans="1:19" x14ac:dyDescent="0.2">
      <c r="A7" s="80"/>
      <c r="B7" s="81"/>
      <c r="C7" s="81"/>
      <c r="D7" s="71"/>
      <c r="F7" s="82"/>
      <c r="G7" s="83"/>
      <c r="H7" s="83"/>
      <c r="I7" s="74"/>
      <c r="K7" s="84"/>
      <c r="L7" s="83"/>
      <c r="M7" s="83"/>
      <c r="N7" s="74"/>
      <c r="P7" s="85"/>
      <c r="Q7" s="83"/>
      <c r="R7" s="18"/>
      <c r="S7" s="74"/>
    </row>
    <row r="8" spans="1:19" x14ac:dyDescent="0.2">
      <c r="A8" s="80" t="s">
        <v>14</v>
      </c>
      <c r="B8" s="81">
        <v>14</v>
      </c>
      <c r="C8" s="81">
        <v>13.3</v>
      </c>
      <c r="D8" s="128">
        <v>44224</v>
      </c>
      <c r="F8" s="82" t="s">
        <v>14</v>
      </c>
      <c r="G8" s="83">
        <v>21.5</v>
      </c>
      <c r="H8" s="83">
        <v>17.600000000000001</v>
      </c>
      <c r="I8" s="56"/>
      <c r="K8" s="84" t="s">
        <v>14</v>
      </c>
      <c r="L8" s="83">
        <v>31.5</v>
      </c>
      <c r="M8" s="83">
        <v>31.9</v>
      </c>
      <c r="N8" s="86"/>
      <c r="P8" s="85" t="s">
        <v>14</v>
      </c>
      <c r="Q8" s="83">
        <v>23.5</v>
      </c>
      <c r="R8" s="18">
        <v>20.399999999999999</v>
      </c>
      <c r="S8" s="86"/>
    </row>
    <row r="9" spans="1:19" x14ac:dyDescent="0.2">
      <c r="A9" s="80" t="s">
        <v>15</v>
      </c>
      <c r="B9" s="81">
        <v>-13</v>
      </c>
      <c r="C9" s="81">
        <v>-6.1</v>
      </c>
      <c r="D9" s="128">
        <v>44197</v>
      </c>
      <c r="F9" s="82" t="s">
        <v>15</v>
      </c>
      <c r="G9" s="83">
        <v>-4.5</v>
      </c>
      <c r="H9" s="83">
        <v>-2.8</v>
      </c>
      <c r="I9" s="56"/>
      <c r="K9" s="84" t="s">
        <v>15</v>
      </c>
      <c r="L9" s="83">
        <v>4.5</v>
      </c>
      <c r="M9" s="83">
        <v>9.6999999999999993</v>
      </c>
      <c r="N9" s="86"/>
      <c r="P9" s="85" t="s">
        <v>15</v>
      </c>
      <c r="Q9" s="83">
        <v>-3.5</v>
      </c>
      <c r="R9" s="18">
        <v>2.4</v>
      </c>
      <c r="S9" s="86"/>
    </row>
    <row r="10" spans="1:19" x14ac:dyDescent="0.2">
      <c r="A10" s="80" t="s">
        <v>16</v>
      </c>
      <c r="B10" s="81">
        <v>-6</v>
      </c>
      <c r="C10" s="81">
        <v>1.6</v>
      </c>
      <c r="D10" s="128">
        <v>44205</v>
      </c>
      <c r="F10" s="82" t="s">
        <v>16</v>
      </c>
      <c r="G10" s="83">
        <v>2.5</v>
      </c>
      <c r="H10" s="83">
        <v>7.4</v>
      </c>
      <c r="I10" s="56"/>
      <c r="K10" s="84" t="s">
        <v>16</v>
      </c>
      <c r="L10" s="83">
        <v>12.5</v>
      </c>
      <c r="M10" s="83">
        <v>17.899999999999999</v>
      </c>
      <c r="N10" s="86"/>
      <c r="P10" s="85" t="s">
        <v>16</v>
      </c>
      <c r="Q10" s="83">
        <v>7</v>
      </c>
      <c r="R10" s="18">
        <v>13.2</v>
      </c>
      <c r="S10" s="86"/>
    </row>
    <row r="11" spans="1:19" ht="17" thickBot="1" x14ac:dyDescent="0.25">
      <c r="A11" s="87" t="s">
        <v>17</v>
      </c>
      <c r="B11" s="88">
        <v>11</v>
      </c>
      <c r="C11" s="88">
        <v>9.4</v>
      </c>
      <c r="D11" s="128">
        <v>44215</v>
      </c>
      <c r="F11" s="89" t="s">
        <v>17</v>
      </c>
      <c r="G11" s="90">
        <v>11</v>
      </c>
      <c r="H11" s="90">
        <v>6</v>
      </c>
      <c r="I11" s="56"/>
      <c r="K11" s="91" t="s">
        <v>17</v>
      </c>
      <c r="L11" s="90">
        <v>19</v>
      </c>
      <c r="M11" s="90">
        <v>15.9</v>
      </c>
      <c r="N11" s="92"/>
      <c r="P11" s="93" t="s">
        <v>17</v>
      </c>
      <c r="Q11" s="90">
        <v>15</v>
      </c>
      <c r="R11" s="16">
        <v>15.3</v>
      </c>
      <c r="S11" s="92"/>
    </row>
    <row r="12" spans="1:19" ht="17" thickBot="1" x14ac:dyDescent="0.25">
      <c r="N12" s="57"/>
    </row>
    <row r="13" spans="1:19" ht="17" thickBot="1" x14ac:dyDescent="0.25">
      <c r="A13" s="62">
        <v>44228</v>
      </c>
      <c r="B13" s="63" t="s">
        <v>8</v>
      </c>
      <c r="C13" s="63" t="s">
        <v>9</v>
      </c>
      <c r="D13" s="65" t="s">
        <v>6</v>
      </c>
      <c r="E13" t="s">
        <v>6</v>
      </c>
      <c r="F13" s="58">
        <v>44317</v>
      </c>
      <c r="G13" s="94" t="s">
        <v>8</v>
      </c>
      <c r="H13" s="64" t="s">
        <v>9</v>
      </c>
      <c r="I13" s="65"/>
      <c r="K13" s="62">
        <v>44409</v>
      </c>
      <c r="L13" s="95" t="s">
        <v>8</v>
      </c>
      <c r="M13" s="95" t="s">
        <v>9</v>
      </c>
      <c r="N13" s="67"/>
      <c r="P13" s="62">
        <v>44501</v>
      </c>
      <c r="Q13" s="68" t="s">
        <v>8</v>
      </c>
      <c r="R13" s="68" t="s">
        <v>9</v>
      </c>
      <c r="S13" s="67"/>
    </row>
    <row r="14" spans="1:19" x14ac:dyDescent="0.2">
      <c r="A14" s="72" t="s">
        <v>10</v>
      </c>
      <c r="B14" s="16">
        <v>7.5</v>
      </c>
      <c r="C14" s="16">
        <v>9.428571428571427</v>
      </c>
      <c r="D14" s="96"/>
      <c r="F14" s="72" t="s">
        <v>10</v>
      </c>
      <c r="G14" s="97">
        <v>15</v>
      </c>
      <c r="H14" s="16">
        <v>15.258064516129032</v>
      </c>
      <c r="I14" s="73"/>
      <c r="J14" s="98"/>
      <c r="K14" s="75" t="s">
        <v>10</v>
      </c>
      <c r="L14" s="99">
        <v>20.2</v>
      </c>
      <c r="M14" s="99">
        <v>20.838709677419359</v>
      </c>
      <c r="N14" s="100" t="s">
        <v>6</v>
      </c>
      <c r="P14" s="101" t="s">
        <v>10</v>
      </c>
      <c r="Q14" s="73">
        <v>10.4</v>
      </c>
      <c r="R14" s="73">
        <v>11.389999999999997</v>
      </c>
      <c r="S14" s="74"/>
    </row>
    <row r="15" spans="1:19" x14ac:dyDescent="0.2">
      <c r="A15" s="72" t="s">
        <v>11</v>
      </c>
      <c r="B15" s="16">
        <v>1.7</v>
      </c>
      <c r="C15" s="16">
        <v>2.7892857142857146</v>
      </c>
      <c r="D15" s="96"/>
      <c r="F15" s="72" t="s">
        <v>11</v>
      </c>
      <c r="G15" s="97">
        <v>6.8</v>
      </c>
      <c r="H15" s="16">
        <v>5.1354838709677431</v>
      </c>
      <c r="I15" s="73"/>
      <c r="K15" s="76" t="s">
        <v>11</v>
      </c>
      <c r="L15" s="102">
        <v>11.6</v>
      </c>
      <c r="M15" s="102">
        <v>11.435483870967742</v>
      </c>
      <c r="N15" s="103" t="s">
        <v>6</v>
      </c>
      <c r="P15" s="101" t="s">
        <v>11</v>
      </c>
      <c r="Q15" s="73">
        <v>4</v>
      </c>
      <c r="R15" s="73">
        <v>3.97</v>
      </c>
      <c r="S15" s="74"/>
    </row>
    <row r="16" spans="1:19" x14ac:dyDescent="0.2">
      <c r="A16" s="72" t="s">
        <v>12</v>
      </c>
      <c r="B16" s="16">
        <v>4.5999999999999996</v>
      </c>
      <c r="C16" s="16">
        <v>6.1089285714285708</v>
      </c>
      <c r="D16" s="104"/>
      <c r="F16" s="72" t="s">
        <v>12</v>
      </c>
      <c r="G16" s="97">
        <v>11.1</v>
      </c>
      <c r="H16" s="16">
        <v>10.196774193548388</v>
      </c>
      <c r="I16" s="73"/>
      <c r="K16" s="76" t="s">
        <v>12</v>
      </c>
      <c r="L16" s="102">
        <v>15.9</v>
      </c>
      <c r="M16" s="102">
        <v>16.137096774193552</v>
      </c>
      <c r="N16" s="105"/>
      <c r="P16" s="101" t="s">
        <v>12</v>
      </c>
      <c r="Q16" s="73">
        <v>7.2</v>
      </c>
      <c r="R16" s="73">
        <v>7.6799999999999988</v>
      </c>
      <c r="S16" s="79"/>
    </row>
    <row r="17" spans="1:19" x14ac:dyDescent="0.2">
      <c r="A17" s="72" t="s">
        <v>13</v>
      </c>
      <c r="B17" s="16">
        <v>5.7</v>
      </c>
      <c r="C17" s="16">
        <v>6.6392857142857125</v>
      </c>
      <c r="D17" s="96"/>
      <c r="F17" s="72" t="s">
        <v>13</v>
      </c>
      <c r="G17" s="97">
        <v>8.4</v>
      </c>
      <c r="H17" s="16">
        <v>10.122580645161289</v>
      </c>
      <c r="I17" s="73"/>
      <c r="K17" s="76" t="s">
        <v>13</v>
      </c>
      <c r="L17" s="102">
        <v>8.6</v>
      </c>
      <c r="M17" s="102">
        <v>9.4032258064516174</v>
      </c>
      <c r="N17" s="103"/>
      <c r="P17" s="101" t="s">
        <v>13</v>
      </c>
      <c r="Q17" s="73">
        <v>6.4</v>
      </c>
      <c r="R17" s="73">
        <v>7.4199999999999964</v>
      </c>
      <c r="S17" s="74"/>
    </row>
    <row r="18" spans="1:19" x14ac:dyDescent="0.2">
      <c r="A18" s="82"/>
      <c r="B18" s="18"/>
      <c r="C18" s="18"/>
      <c r="D18" s="106"/>
      <c r="F18" s="82"/>
      <c r="G18" s="107"/>
      <c r="H18" s="18"/>
      <c r="I18" s="83"/>
      <c r="K18" s="84"/>
      <c r="L18" s="108"/>
      <c r="M18" s="108"/>
      <c r="N18" s="103"/>
      <c r="P18" s="109"/>
      <c r="Q18" s="83"/>
      <c r="R18" s="83"/>
      <c r="S18" s="74"/>
    </row>
    <row r="19" spans="1:19" ht="17" thickBot="1" x14ac:dyDescent="0.25">
      <c r="A19" s="82" t="s">
        <v>14</v>
      </c>
      <c r="B19" s="18">
        <v>14</v>
      </c>
      <c r="C19" s="18">
        <v>14.5</v>
      </c>
      <c r="D19" s="86"/>
      <c r="F19" s="82" t="s">
        <v>14</v>
      </c>
      <c r="G19" s="107">
        <v>27</v>
      </c>
      <c r="H19" s="18">
        <v>22.8</v>
      </c>
      <c r="I19" s="56"/>
      <c r="K19" s="84" t="s">
        <v>14</v>
      </c>
      <c r="L19" s="108">
        <v>31.5</v>
      </c>
      <c r="M19" s="108">
        <v>23.8</v>
      </c>
      <c r="N19" s="86"/>
      <c r="P19" s="109" t="s">
        <v>14</v>
      </c>
      <c r="Q19" s="83">
        <v>17</v>
      </c>
      <c r="R19" s="83">
        <v>15.3</v>
      </c>
      <c r="S19" s="92"/>
    </row>
    <row r="20" spans="1:19" ht="17" thickBot="1" x14ac:dyDescent="0.25">
      <c r="A20" s="82" t="s">
        <v>15</v>
      </c>
      <c r="B20" s="18">
        <v>-9</v>
      </c>
      <c r="C20" s="18">
        <v>-2.8</v>
      </c>
      <c r="D20" s="86"/>
      <c r="F20" s="82" t="s">
        <v>15</v>
      </c>
      <c r="G20" s="107">
        <v>-1.5</v>
      </c>
      <c r="H20" s="18">
        <v>-2.8</v>
      </c>
      <c r="I20" s="56"/>
      <c r="K20" s="84" t="s">
        <v>15</v>
      </c>
      <c r="L20" s="108">
        <v>3.5</v>
      </c>
      <c r="M20" s="108">
        <v>6.6</v>
      </c>
      <c r="N20" s="86"/>
      <c r="P20" s="109" t="s">
        <v>15</v>
      </c>
      <c r="Q20" s="83">
        <v>-6.5</v>
      </c>
      <c r="R20" s="83">
        <v>-2.9</v>
      </c>
      <c r="S20" s="92"/>
    </row>
    <row r="21" spans="1:19" ht="17" thickBot="1" x14ac:dyDescent="0.25">
      <c r="A21" s="82" t="s">
        <v>16</v>
      </c>
      <c r="B21" s="18">
        <v>-3</v>
      </c>
      <c r="C21" s="18">
        <v>0.4</v>
      </c>
      <c r="D21" s="86"/>
      <c r="F21" s="82" t="s">
        <v>16</v>
      </c>
      <c r="G21" s="107">
        <v>8</v>
      </c>
      <c r="H21" s="18">
        <v>11.7</v>
      </c>
      <c r="I21" s="56"/>
      <c r="K21" s="84" t="s">
        <v>16</v>
      </c>
      <c r="L21" s="108">
        <v>13</v>
      </c>
      <c r="M21" s="108">
        <v>17.8</v>
      </c>
      <c r="N21" s="86"/>
      <c r="P21" s="109" t="s">
        <v>16</v>
      </c>
      <c r="Q21" s="83">
        <v>1.5</v>
      </c>
      <c r="R21" s="83">
        <v>6.3</v>
      </c>
      <c r="S21" s="92"/>
    </row>
    <row r="22" spans="1:19" ht="17" thickBot="1" x14ac:dyDescent="0.25">
      <c r="A22" s="89" t="s">
        <v>17</v>
      </c>
      <c r="B22" s="110">
        <v>10</v>
      </c>
      <c r="C22" s="110">
        <v>9.1999999999999993</v>
      </c>
      <c r="D22" s="92"/>
      <c r="F22" s="89" t="s">
        <v>17</v>
      </c>
      <c r="G22" s="111">
        <v>15</v>
      </c>
      <c r="H22" s="18">
        <v>9.9</v>
      </c>
      <c r="I22" s="56"/>
      <c r="K22" s="91" t="s">
        <v>17</v>
      </c>
      <c r="L22" s="112">
        <v>18</v>
      </c>
      <c r="M22" s="112">
        <v>15.1</v>
      </c>
      <c r="N22" s="86"/>
      <c r="P22" s="113" t="s">
        <v>17</v>
      </c>
      <c r="Q22" s="90">
        <v>14</v>
      </c>
      <c r="R22" s="90">
        <v>11.2</v>
      </c>
      <c r="S22" s="92"/>
    </row>
    <row r="23" spans="1:19" ht="17" thickBot="1" x14ac:dyDescent="0.25">
      <c r="N23" s="57"/>
    </row>
    <row r="24" spans="1:19" ht="17" thickBot="1" x14ac:dyDescent="0.25">
      <c r="A24" s="58">
        <v>44256</v>
      </c>
      <c r="B24" s="94" t="s">
        <v>8</v>
      </c>
      <c r="C24" s="114" t="s">
        <v>9</v>
      </c>
      <c r="D24" s="81"/>
      <c r="F24" s="58">
        <v>44348</v>
      </c>
      <c r="G24" s="94" t="s">
        <v>8</v>
      </c>
      <c r="H24" s="115" t="s">
        <v>9</v>
      </c>
      <c r="I24" s="116"/>
      <c r="K24" s="62">
        <v>44440</v>
      </c>
      <c r="L24" s="95" t="s">
        <v>8</v>
      </c>
      <c r="M24" s="95" t="s">
        <v>9</v>
      </c>
      <c r="N24" s="67"/>
      <c r="P24" s="62">
        <v>44531</v>
      </c>
      <c r="Q24" s="68" t="s">
        <v>8</v>
      </c>
      <c r="R24" s="68" t="s">
        <v>9</v>
      </c>
      <c r="S24" s="67"/>
    </row>
    <row r="25" spans="1:19" x14ac:dyDescent="0.2">
      <c r="A25" s="72" t="s">
        <v>10</v>
      </c>
      <c r="B25" s="18">
        <v>9.6</v>
      </c>
      <c r="C25" s="16">
        <v>12.232258064516127</v>
      </c>
      <c r="D25" s="117"/>
      <c r="F25" s="72" t="s">
        <v>10</v>
      </c>
      <c r="G25" s="18">
        <v>18.399999999999999</v>
      </c>
      <c r="H25" s="70">
        <v>21.169999999999998</v>
      </c>
      <c r="I25" s="117"/>
      <c r="K25" s="75" t="s">
        <v>10</v>
      </c>
      <c r="L25" s="99">
        <v>17.7</v>
      </c>
      <c r="M25" s="99">
        <v>20.950000000000003</v>
      </c>
      <c r="N25" s="100"/>
      <c r="P25" s="101" t="s">
        <v>10</v>
      </c>
      <c r="Q25" s="16">
        <v>8.5</v>
      </c>
      <c r="R25" s="16">
        <v>10.42258064516129</v>
      </c>
    </row>
    <row r="26" spans="1:19" x14ac:dyDescent="0.2">
      <c r="A26" s="72" t="s">
        <v>11</v>
      </c>
      <c r="B26" s="16">
        <v>2.65</v>
      </c>
      <c r="C26" s="16">
        <v>2.467741935483871</v>
      </c>
      <c r="D26" s="117"/>
      <c r="F26" s="72" t="s">
        <v>11</v>
      </c>
      <c r="G26" s="18">
        <v>9.8000000000000007</v>
      </c>
      <c r="H26" s="70">
        <v>9.9433333333333351</v>
      </c>
      <c r="I26" s="117"/>
      <c r="K26" s="76" t="s">
        <v>11</v>
      </c>
      <c r="L26" s="102">
        <v>9.8000000000000007</v>
      </c>
      <c r="M26" s="102">
        <v>10.013333333333332</v>
      </c>
      <c r="N26" s="103"/>
      <c r="P26" s="101" t="s">
        <v>11</v>
      </c>
      <c r="Q26" s="16">
        <v>2.7</v>
      </c>
      <c r="R26" s="16">
        <v>5.3161290322580648</v>
      </c>
    </row>
    <row r="27" spans="1:19" x14ac:dyDescent="0.2">
      <c r="A27" s="72" t="s">
        <v>12</v>
      </c>
      <c r="B27" s="16">
        <v>6.15</v>
      </c>
      <c r="C27" s="16">
        <v>7.35</v>
      </c>
      <c r="D27" s="118"/>
      <c r="F27" s="72" t="s">
        <v>12</v>
      </c>
      <c r="G27" s="18">
        <v>14.1</v>
      </c>
      <c r="H27" s="70">
        <v>15.556666666666667</v>
      </c>
      <c r="I27" s="104"/>
      <c r="K27" s="76" t="s">
        <v>12</v>
      </c>
      <c r="L27" s="102">
        <v>13.7</v>
      </c>
      <c r="M27" s="102">
        <v>15.481666666666667</v>
      </c>
      <c r="N27" s="105"/>
      <c r="P27" s="101" t="s">
        <v>12</v>
      </c>
      <c r="Q27" s="16">
        <v>5.6</v>
      </c>
      <c r="R27" s="16">
        <v>7.8693548387096772</v>
      </c>
    </row>
    <row r="28" spans="1:19" x14ac:dyDescent="0.2">
      <c r="A28" s="72" t="s">
        <v>13</v>
      </c>
      <c r="B28" s="16">
        <v>6.9499999999999993</v>
      </c>
      <c r="C28" s="16">
        <v>9.7645161290322555</v>
      </c>
      <c r="D28" s="117"/>
      <c r="F28" s="72" t="s">
        <v>13</v>
      </c>
      <c r="G28" s="18">
        <v>8.6</v>
      </c>
      <c r="H28" s="70">
        <v>11.226666666666663</v>
      </c>
      <c r="I28" s="117"/>
      <c r="K28" s="76" t="s">
        <v>13</v>
      </c>
      <c r="L28" s="102">
        <v>7.9</v>
      </c>
      <c r="M28" s="102">
        <v>10.936666666666671</v>
      </c>
      <c r="N28" s="103"/>
      <c r="P28" s="101" t="s">
        <v>13</v>
      </c>
      <c r="Q28" s="16">
        <v>5.8</v>
      </c>
      <c r="R28" s="16">
        <v>5.1064516129032249</v>
      </c>
    </row>
    <row r="29" spans="1:19" x14ac:dyDescent="0.2">
      <c r="A29" s="82"/>
      <c r="B29" s="18" t="s">
        <v>6</v>
      </c>
      <c r="C29" s="18"/>
      <c r="D29" s="117"/>
      <c r="F29" s="82"/>
      <c r="G29" s="18"/>
      <c r="H29" s="81"/>
      <c r="I29" s="117"/>
      <c r="K29" s="84"/>
      <c r="L29" s="108"/>
      <c r="M29" s="108"/>
      <c r="N29" s="103"/>
      <c r="P29" s="109"/>
      <c r="Q29" s="18"/>
      <c r="R29" s="18"/>
    </row>
    <row r="30" spans="1:19" ht="17" thickBot="1" x14ac:dyDescent="0.25">
      <c r="A30" s="82" t="s">
        <v>14</v>
      </c>
      <c r="B30" s="18">
        <v>19.5</v>
      </c>
      <c r="C30" s="18">
        <v>20.9</v>
      </c>
      <c r="D30" s="92"/>
      <c r="F30" s="82" t="s">
        <v>14</v>
      </c>
      <c r="G30" s="18">
        <v>32.5</v>
      </c>
      <c r="H30" s="81">
        <v>26.8</v>
      </c>
      <c r="I30" s="56"/>
      <c r="K30" s="84" t="s">
        <v>14</v>
      </c>
      <c r="L30" s="108">
        <v>26</v>
      </c>
      <c r="M30" s="108">
        <v>27.8</v>
      </c>
      <c r="N30" s="86"/>
      <c r="P30" s="109" t="s">
        <v>14</v>
      </c>
      <c r="Q30" s="18">
        <v>15.5</v>
      </c>
      <c r="R30" s="18">
        <v>15.2</v>
      </c>
      <c r="S30" s="86"/>
    </row>
    <row r="31" spans="1:19" ht="17" thickBot="1" x14ac:dyDescent="0.25">
      <c r="A31" s="82" t="s">
        <v>15</v>
      </c>
      <c r="B31" s="18">
        <v>-9</v>
      </c>
      <c r="C31" s="18">
        <v>-5.3</v>
      </c>
      <c r="D31" s="92"/>
      <c r="F31" s="82" t="s">
        <v>15</v>
      </c>
      <c r="G31" s="18">
        <v>1.5</v>
      </c>
      <c r="H31" s="81">
        <v>3.4</v>
      </c>
      <c r="I31" s="56"/>
      <c r="K31" s="84" t="s">
        <v>15</v>
      </c>
      <c r="L31" s="108">
        <v>0</v>
      </c>
      <c r="M31" s="108">
        <v>4.4000000000000004</v>
      </c>
      <c r="N31" s="86"/>
      <c r="P31" s="109" t="s">
        <v>15</v>
      </c>
      <c r="Q31" s="18">
        <v>-9</v>
      </c>
      <c r="R31" s="18">
        <v>-1.8</v>
      </c>
      <c r="S31" s="86"/>
    </row>
    <row r="32" spans="1:19" ht="17" thickBot="1" x14ac:dyDescent="0.25">
      <c r="A32" s="82" t="s">
        <v>16</v>
      </c>
      <c r="B32" s="18">
        <v>0.5</v>
      </c>
      <c r="C32" s="18">
        <v>6.5</v>
      </c>
      <c r="D32" s="92"/>
      <c r="F32" s="82" t="s">
        <v>16</v>
      </c>
      <c r="G32" s="18">
        <v>10</v>
      </c>
      <c r="H32" s="81">
        <v>14</v>
      </c>
      <c r="I32" s="56"/>
      <c r="K32" s="84" t="s">
        <v>16</v>
      </c>
      <c r="L32" s="108">
        <v>9</v>
      </c>
      <c r="M32" s="108">
        <v>15.1</v>
      </c>
      <c r="N32" s="86"/>
      <c r="P32" s="109" t="s">
        <v>16</v>
      </c>
      <c r="Q32" s="18">
        <v>-2.5</v>
      </c>
      <c r="R32" s="18">
        <v>6.7</v>
      </c>
      <c r="S32" s="86"/>
    </row>
    <row r="33" spans="1:19" ht="17" thickBot="1" x14ac:dyDescent="0.25">
      <c r="A33" s="89" t="s">
        <v>17</v>
      </c>
      <c r="B33" s="110">
        <v>11</v>
      </c>
      <c r="C33" s="18">
        <v>8.8000000000000007</v>
      </c>
      <c r="D33" s="92"/>
      <c r="F33" s="89" t="s">
        <v>17</v>
      </c>
      <c r="G33" s="18">
        <v>18.5</v>
      </c>
      <c r="H33" s="81">
        <v>14.9</v>
      </c>
      <c r="I33" s="56"/>
      <c r="K33" s="91" t="s">
        <v>17</v>
      </c>
      <c r="L33" s="112">
        <v>17</v>
      </c>
      <c r="M33" s="112">
        <v>16.100000000000001</v>
      </c>
      <c r="N33" s="86"/>
      <c r="P33" s="113" t="s">
        <v>17</v>
      </c>
      <c r="Q33" s="18">
        <v>12.5</v>
      </c>
      <c r="R33" s="26">
        <v>12.6</v>
      </c>
      <c r="S33" s="86"/>
    </row>
    <row r="34" spans="1:19" x14ac:dyDescent="0.2">
      <c r="N34" s="57"/>
    </row>
  </sheetData>
  <mergeCells count="1">
    <mergeCell ref="A1:D1"/>
  </mergeCells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10"/>
  <sheetViews>
    <sheetView tabSelected="1" workbookViewId="0">
      <selection activeCell="D10" sqref="D10"/>
    </sheetView>
  </sheetViews>
  <sheetFormatPr baseColWidth="10" defaultRowHeight="16" x14ac:dyDescent="0.2"/>
  <cols>
    <col min="1" max="1" width="13.6640625" customWidth="1"/>
    <col min="4" max="4" width="13.5" customWidth="1"/>
  </cols>
  <sheetData>
    <row r="1" spans="1:4" ht="19" thickBot="1" x14ac:dyDescent="0.25">
      <c r="A1" s="119">
        <v>2021</v>
      </c>
      <c r="B1" s="66" t="s">
        <v>8</v>
      </c>
      <c r="C1" s="120" t="s">
        <v>9</v>
      </c>
      <c r="D1" s="121" t="s">
        <v>18</v>
      </c>
    </row>
    <row r="2" spans="1:4" x14ac:dyDescent="0.2">
      <c r="A2" s="122" t="s">
        <v>10</v>
      </c>
      <c r="B2" s="123">
        <f>(Summary!$B$3+Summary!B14+Summary!B25+Summary!G3+Summary!G25+Summary!G14+Summary!L3+Summary!L14+Summary!L25+Summary!Q3+Summary!Q14+Summary!Q25)/12</f>
        <v>13.491666666666667</v>
      </c>
      <c r="C2" s="16">
        <f>(Summary!$C$3+Summary!C14+Summary!C25+Summary!H3+Summary!H25+Summary!H14+Summary!M3+Summary!M14+Summary!M25+Summary!R3+Summary!R14+Summary!R25)/12</f>
        <v>15.239199948796724</v>
      </c>
      <c r="D2" s="16">
        <f>+C2-B2</f>
        <v>1.7475332821300569</v>
      </c>
    </row>
    <row r="3" spans="1:4" x14ac:dyDescent="0.2">
      <c r="A3" s="69" t="s">
        <v>11</v>
      </c>
      <c r="B3" s="70">
        <f>(Summary!$B$4+Summary!B15+Summary!B26+Summary!G4+Summary!G26+Summary!G15+Summary!L4+Summary!L15+Summary!L26+Summary!Q4+Summary!Q15+Summary!Q26)/12</f>
        <v>6.2124999999999995</v>
      </c>
      <c r="C3" s="16">
        <f>(Summary!$C$4+Summary!C15+Summary!C26+Summary!H4+Summary!H26+Summary!H15+Summary!M4+Summary!M15+Summary!M26+Summary!R4+Summary!R15+Summary!R26)/12</f>
        <v>6.1684799027137736</v>
      </c>
      <c r="D3" s="16">
        <f>+C3-B3</f>
        <v>-4.4020097286225912E-2</v>
      </c>
    </row>
    <row r="4" spans="1:4" x14ac:dyDescent="0.2">
      <c r="A4" s="69" t="s">
        <v>12</v>
      </c>
      <c r="B4" s="70">
        <f>(Summary!$B$5+Summary!B16+Summary!B27+Summary!G5+Summary!G27+Summary!G16+Summary!L5+Summary!L16+Summary!L27+Summary!Q5+Summary!Q16+Summary!Q27)/12</f>
        <v>9.8708333333333353</v>
      </c>
      <c r="C4" s="16">
        <f>(Summary!$C$5+Summary!C16+Summary!C27+Summary!H5+Summary!H27+Summary!H16+Summary!M5+Summary!M16+Summary!M27+Summary!R5+Summary!R16+Summary!R27)/12</f>
        <v>10.703839925755247</v>
      </c>
      <c r="D4" s="16">
        <f>+C4-B4</f>
        <v>0.83300659242191166</v>
      </c>
    </row>
    <row r="5" spans="1:4" x14ac:dyDescent="0.2">
      <c r="A5" s="69" t="s">
        <v>13</v>
      </c>
      <c r="B5" s="70">
        <f>(Summary!$B$6+Summary!B17+Summary!B28+Summary!G6+Summary!G28+Summary!G17+Summary!L6+Summary!L17+Summary!L28+Summary!Q6+Summary!Q17+Summary!Q28)/12</f>
        <v>7.2875000000000005</v>
      </c>
      <c r="C5" s="16">
        <f>(Summary!$C$6+Summary!C17+Summary!C28+Summary!H6+Summary!H28+Summary!H17+Summary!M6+Summary!M17+Summary!M28+Summary!R6+Summary!R17+Summary!R28)/12</f>
        <v>9.0707200460829487</v>
      </c>
      <c r="D5" s="16">
        <f>+C5-B5</f>
        <v>1.7832200460829482</v>
      </c>
    </row>
    <row r="6" spans="1:4" x14ac:dyDescent="0.2">
      <c r="A6" s="80"/>
      <c r="B6" s="81"/>
      <c r="C6" s="18"/>
    </row>
    <row r="7" spans="1:4" x14ac:dyDescent="0.2">
      <c r="A7" s="80" t="s">
        <v>14</v>
      </c>
      <c r="B7" s="70">
        <v>32.5</v>
      </c>
      <c r="C7" s="18">
        <f>MAX(Summary!$C$8,Summary!C19,Summary!C30,Summary!H8,Summary!H30,Summary!H19,Summary!M8,Summary!M19,Summary!M30,Summary!R8,Summary!R19,Summary!R30)</f>
        <v>31.9</v>
      </c>
      <c r="D7" s="125"/>
    </row>
    <row r="8" spans="1:4" x14ac:dyDescent="0.2">
      <c r="A8" s="80" t="s">
        <v>15</v>
      </c>
      <c r="B8" s="70">
        <v>-13</v>
      </c>
      <c r="C8" s="18">
        <f>MIN(Summary!$C$9,Summary!C20,Summary!C31,Summary!H9,Summary!H31,Summary!H20,Summary!M9,Summary!M20,Summary!M31,Summary!R9,Summary!R20,Summary!R31)</f>
        <v>-6.1</v>
      </c>
      <c r="D8" s="125"/>
    </row>
    <row r="9" spans="1:4" x14ac:dyDescent="0.2">
      <c r="A9" s="80" t="s">
        <v>16</v>
      </c>
      <c r="B9" s="70">
        <v>-6</v>
      </c>
      <c r="C9" s="18">
        <f>MIN(Summary!$C$10,Summary!C21,Summary!C32,Summary!H10,Summary!H32,Summary!H21,Summary!M32,Summary!R10,Summary!R21,Summary!R32)</f>
        <v>0.4</v>
      </c>
      <c r="D9" s="125"/>
    </row>
    <row r="10" spans="1:4" ht="17" thickBot="1" x14ac:dyDescent="0.25">
      <c r="A10" s="87" t="s">
        <v>17</v>
      </c>
      <c r="B10" s="124">
        <v>19</v>
      </c>
      <c r="C10" s="88">
        <f>MAX(Summary!$C$11,Summary!C22,Summary!C33,Summary!H11,Summary!H33,Summary!H22,Summary!M11,Summary!M22,Summary!M33,Summary!R11,Summary!R22,Summary!R33)</f>
        <v>16.100000000000001</v>
      </c>
      <c r="D10" s="125"/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O11" sqref="O11"/>
    </sheetView>
  </sheetViews>
  <sheetFormatPr baseColWidth="10" defaultRowHeight="16" x14ac:dyDescent="0.2"/>
  <sheetData/>
  <pageMargins left="0.7" right="0.7" top="0.75" bottom="0.75" header="0.3" footer="0.3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>
      <selection activeCell="O12" sqref="O12"/>
    </sheetView>
  </sheetViews>
  <sheetFormatPr baseColWidth="10" defaultRowHeight="16" x14ac:dyDescent="0.2"/>
  <sheetData/>
  <pageMargins left="0.7" right="0.7" top="0.75" bottom="0.75" header="0.3" footer="0.3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H32" sqref="H32"/>
    </sheetView>
  </sheetViews>
  <sheetFormatPr baseColWidth="10" defaultRowHeight="16" x14ac:dyDescent="0.2"/>
  <sheetData/>
  <pageMargins left="0.7" right="0.7" top="0.75" bottom="0.75" header="0.3" footer="0.3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topLeftCell="A2" workbookViewId="0">
      <selection activeCell="M25" sqref="M25"/>
    </sheetView>
  </sheetViews>
  <sheetFormatPr baseColWidth="10" defaultRowHeight="16" x14ac:dyDescent="0.2"/>
  <sheetData/>
  <pageMargins left="0.7" right="0.7" top="0.75" bottom="0.75" header="0.3" footer="0.3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>
      <selection activeCell="F32" sqref="F32"/>
    </sheetView>
  </sheetViews>
  <sheetFormatPr baseColWidth="10" defaultRowHeight="16" x14ac:dyDescent="0.2"/>
  <sheetData/>
  <pageMargins left="0.7" right="0.7" top="0.75" bottom="0.75" header="0.3" footer="0.3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5"/>
  <sheetViews>
    <sheetView topLeftCell="A19" workbookViewId="0">
      <selection activeCell="A36" sqref="A36:C45"/>
    </sheetView>
  </sheetViews>
  <sheetFormatPr baseColWidth="10" defaultRowHeight="16" x14ac:dyDescent="0.2"/>
  <cols>
    <col min="4" max="4" width="14.6640625" customWidth="1"/>
  </cols>
  <sheetData>
    <row r="1" spans="1:6" ht="20" x14ac:dyDescent="0.2">
      <c r="A1" s="1" t="s">
        <v>20</v>
      </c>
      <c r="B1" s="1"/>
    </row>
    <row r="2" spans="1:6" ht="18" x14ac:dyDescent="0.2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</row>
    <row r="3" spans="1:6" ht="18" x14ac:dyDescent="0.2">
      <c r="A3" s="5">
        <v>1</v>
      </c>
      <c r="B3" s="50">
        <v>8.6</v>
      </c>
      <c r="C3" s="6">
        <v>2.2999999999999998</v>
      </c>
      <c r="D3" s="7"/>
      <c r="E3" s="8">
        <v>14</v>
      </c>
      <c r="F3" s="8">
        <v>-9</v>
      </c>
    </row>
    <row r="4" spans="1:6" ht="18" x14ac:dyDescent="0.2">
      <c r="A4" s="5">
        <v>2</v>
      </c>
      <c r="B4" s="50">
        <v>13.2</v>
      </c>
      <c r="C4" s="6">
        <v>7.6</v>
      </c>
      <c r="D4" s="7"/>
      <c r="E4" s="8">
        <v>14</v>
      </c>
      <c r="F4" s="8">
        <v>-9</v>
      </c>
    </row>
    <row r="5" spans="1:6" ht="18" x14ac:dyDescent="0.2">
      <c r="A5" s="5">
        <v>3</v>
      </c>
      <c r="B5" s="50">
        <v>10.6</v>
      </c>
      <c r="C5" s="6">
        <v>4.8</v>
      </c>
      <c r="D5" s="7"/>
      <c r="E5" s="8">
        <v>14</v>
      </c>
      <c r="F5" s="8">
        <v>-9</v>
      </c>
    </row>
    <row r="6" spans="1:6" ht="18" x14ac:dyDescent="0.2">
      <c r="A6" s="5">
        <v>4</v>
      </c>
      <c r="B6" s="50">
        <v>9.6999999999999993</v>
      </c>
      <c r="C6" s="6">
        <v>4.4000000000000004</v>
      </c>
      <c r="D6" s="7"/>
      <c r="E6" s="8">
        <v>14</v>
      </c>
      <c r="F6" s="8">
        <v>-9</v>
      </c>
    </row>
    <row r="7" spans="1:6" ht="18" x14ac:dyDescent="0.2">
      <c r="A7" s="5">
        <v>5</v>
      </c>
      <c r="B7" s="50">
        <v>10.4</v>
      </c>
      <c r="C7" s="6">
        <v>0.5</v>
      </c>
      <c r="D7" s="7"/>
      <c r="E7" s="8">
        <v>14</v>
      </c>
      <c r="F7" s="8">
        <v>-9</v>
      </c>
    </row>
    <row r="8" spans="1:6" ht="18" x14ac:dyDescent="0.2">
      <c r="A8" s="5">
        <v>6</v>
      </c>
      <c r="B8" s="50">
        <v>9.4</v>
      </c>
      <c r="C8" s="6">
        <v>-2.6</v>
      </c>
      <c r="D8" s="7"/>
      <c r="E8" s="8">
        <v>14</v>
      </c>
      <c r="F8" s="8">
        <v>-9</v>
      </c>
    </row>
    <row r="9" spans="1:6" ht="18" x14ac:dyDescent="0.2">
      <c r="A9" s="5">
        <v>7</v>
      </c>
      <c r="B9" s="50">
        <v>4.2</v>
      </c>
      <c r="C9" s="6">
        <v>0.6</v>
      </c>
      <c r="D9" s="7"/>
      <c r="E9" s="8">
        <v>14</v>
      </c>
      <c r="F9" s="8">
        <v>-9</v>
      </c>
    </row>
    <row r="10" spans="1:6" ht="18" x14ac:dyDescent="0.2">
      <c r="A10" s="5">
        <v>8</v>
      </c>
      <c r="B10" s="50">
        <v>2.2999999999999998</v>
      </c>
      <c r="C10" s="6">
        <v>-1.9</v>
      </c>
      <c r="D10" s="7" t="s">
        <v>6</v>
      </c>
      <c r="E10" s="8">
        <v>14</v>
      </c>
      <c r="F10" s="8">
        <v>-9</v>
      </c>
    </row>
    <row r="11" spans="1:6" ht="18" x14ac:dyDescent="0.2">
      <c r="A11" s="5">
        <v>9</v>
      </c>
      <c r="B11" s="50">
        <v>0.4</v>
      </c>
      <c r="C11" s="6">
        <v>-2.2999999999999998</v>
      </c>
      <c r="D11" s="7"/>
      <c r="E11" s="8">
        <v>14</v>
      </c>
      <c r="F11" s="8">
        <v>-9</v>
      </c>
    </row>
    <row r="12" spans="1:6" ht="18" x14ac:dyDescent="0.2">
      <c r="A12" s="5">
        <v>10</v>
      </c>
      <c r="B12" s="50">
        <v>3.4</v>
      </c>
      <c r="C12" s="6">
        <v>-2.6</v>
      </c>
      <c r="D12" s="7"/>
      <c r="E12" s="8">
        <v>14</v>
      </c>
      <c r="F12" s="8">
        <v>-9</v>
      </c>
    </row>
    <row r="13" spans="1:6" ht="18" x14ac:dyDescent="0.2">
      <c r="A13" s="5">
        <v>11</v>
      </c>
      <c r="B13" s="50">
        <v>1.8</v>
      </c>
      <c r="C13" s="6">
        <v>-2.8</v>
      </c>
      <c r="D13" s="7"/>
      <c r="E13" s="8">
        <v>14</v>
      </c>
      <c r="F13" s="8">
        <v>-9</v>
      </c>
    </row>
    <row r="14" spans="1:6" ht="18" x14ac:dyDescent="0.2">
      <c r="A14" s="5">
        <v>12</v>
      </c>
      <c r="B14" s="50">
        <v>4.4000000000000004</v>
      </c>
      <c r="C14" s="6">
        <v>-2.2999999999999998</v>
      </c>
      <c r="D14" s="7"/>
      <c r="E14" s="8">
        <v>14</v>
      </c>
      <c r="F14" s="8">
        <v>-9</v>
      </c>
    </row>
    <row r="15" spans="1:6" ht="18" x14ac:dyDescent="0.2">
      <c r="A15" s="5">
        <v>13</v>
      </c>
      <c r="B15" s="50">
        <v>3.5</v>
      </c>
      <c r="C15" s="6">
        <v>-1.9</v>
      </c>
      <c r="D15" s="7"/>
      <c r="E15" s="8">
        <v>14</v>
      </c>
      <c r="F15" s="8">
        <v>-9</v>
      </c>
    </row>
    <row r="16" spans="1:6" ht="18" x14ac:dyDescent="0.2">
      <c r="A16" s="5">
        <v>14</v>
      </c>
      <c r="B16" s="50">
        <v>9.6</v>
      </c>
      <c r="C16" s="6">
        <v>2.4</v>
      </c>
      <c r="D16" s="7"/>
      <c r="E16" s="8">
        <v>14</v>
      </c>
      <c r="F16" s="8">
        <v>-9</v>
      </c>
    </row>
    <row r="17" spans="1:6" ht="18" x14ac:dyDescent="0.2">
      <c r="A17" s="5">
        <v>15</v>
      </c>
      <c r="B17" s="6">
        <v>11.8</v>
      </c>
      <c r="C17" s="6">
        <v>7.8</v>
      </c>
      <c r="D17" s="7"/>
      <c r="E17" s="8">
        <v>14</v>
      </c>
      <c r="F17" s="8">
        <v>-9</v>
      </c>
    </row>
    <row r="18" spans="1:6" ht="18" x14ac:dyDescent="0.2">
      <c r="A18" s="5">
        <v>16</v>
      </c>
      <c r="B18" s="6">
        <v>12.3</v>
      </c>
      <c r="C18" s="6">
        <v>6.8</v>
      </c>
      <c r="D18" s="7"/>
      <c r="E18" s="8">
        <v>14</v>
      </c>
      <c r="F18" s="8">
        <v>-9</v>
      </c>
    </row>
    <row r="19" spans="1:6" ht="18" x14ac:dyDescent="0.2">
      <c r="A19" s="5">
        <v>17</v>
      </c>
      <c r="B19" s="6">
        <v>11.8</v>
      </c>
      <c r="C19" s="6">
        <v>8.6</v>
      </c>
      <c r="D19" s="7"/>
      <c r="E19" s="8">
        <v>14</v>
      </c>
      <c r="F19" s="8">
        <v>-9</v>
      </c>
    </row>
    <row r="20" spans="1:6" ht="18" x14ac:dyDescent="0.2">
      <c r="A20" s="5">
        <v>18</v>
      </c>
      <c r="B20" s="6">
        <v>10.7</v>
      </c>
      <c r="C20" s="6">
        <v>3.8</v>
      </c>
      <c r="D20" s="7"/>
      <c r="E20" s="8">
        <v>14</v>
      </c>
      <c r="F20" s="8">
        <v>-9</v>
      </c>
    </row>
    <row r="21" spans="1:6" ht="18" x14ac:dyDescent="0.2">
      <c r="A21" s="5">
        <v>19</v>
      </c>
      <c r="B21" s="6">
        <v>10.7</v>
      </c>
      <c r="C21" s="6">
        <v>6.1</v>
      </c>
      <c r="D21" s="7"/>
      <c r="E21" s="8">
        <v>14</v>
      </c>
      <c r="F21" s="8">
        <v>-9</v>
      </c>
    </row>
    <row r="22" spans="1:6" ht="18" x14ac:dyDescent="0.2">
      <c r="A22" s="5">
        <v>20</v>
      </c>
      <c r="B22" s="6">
        <v>11.6</v>
      </c>
      <c r="C22" s="6">
        <v>9.1999999999999993</v>
      </c>
      <c r="D22" s="7"/>
      <c r="E22" s="8">
        <v>14</v>
      </c>
      <c r="F22" s="8">
        <v>-9</v>
      </c>
    </row>
    <row r="23" spans="1:6" ht="18" x14ac:dyDescent="0.2">
      <c r="A23" s="5">
        <v>21</v>
      </c>
      <c r="B23" s="6">
        <v>11.1</v>
      </c>
      <c r="C23" s="6">
        <v>8.1</v>
      </c>
      <c r="D23" s="7"/>
      <c r="E23" s="8">
        <v>14</v>
      </c>
      <c r="F23" s="8">
        <v>-9</v>
      </c>
    </row>
    <row r="24" spans="1:6" ht="18" x14ac:dyDescent="0.2">
      <c r="A24" s="5">
        <v>22</v>
      </c>
      <c r="B24" s="6">
        <v>14.5</v>
      </c>
      <c r="C24" s="6">
        <v>5.9</v>
      </c>
      <c r="D24" s="7"/>
      <c r="E24" s="8">
        <v>14</v>
      </c>
      <c r="F24" s="8">
        <v>-9</v>
      </c>
    </row>
    <row r="25" spans="1:6" ht="18" x14ac:dyDescent="0.2">
      <c r="A25" s="5">
        <v>23</v>
      </c>
      <c r="B25" s="6">
        <v>11.7</v>
      </c>
      <c r="C25" s="6">
        <v>7.7</v>
      </c>
      <c r="D25" s="7"/>
      <c r="E25" s="8">
        <v>14</v>
      </c>
      <c r="F25" s="8">
        <v>-9</v>
      </c>
    </row>
    <row r="26" spans="1:6" ht="18" x14ac:dyDescent="0.2">
      <c r="A26" s="5">
        <v>24</v>
      </c>
      <c r="B26" s="6">
        <v>12.8</v>
      </c>
      <c r="C26" s="6">
        <v>8.9</v>
      </c>
      <c r="D26" s="7"/>
      <c r="E26" s="8">
        <v>14</v>
      </c>
      <c r="F26" s="8">
        <v>-9</v>
      </c>
    </row>
    <row r="27" spans="1:6" ht="18" x14ac:dyDescent="0.2">
      <c r="A27" s="5">
        <v>25</v>
      </c>
      <c r="B27" s="6">
        <v>13.4</v>
      </c>
      <c r="C27" s="6">
        <v>1.3</v>
      </c>
      <c r="D27" s="7"/>
      <c r="E27" s="8">
        <v>14</v>
      </c>
      <c r="F27" s="8">
        <v>-9</v>
      </c>
    </row>
    <row r="28" spans="1:6" ht="18" x14ac:dyDescent="0.2">
      <c r="A28" s="5">
        <v>26</v>
      </c>
      <c r="B28" s="6">
        <v>13.7</v>
      </c>
      <c r="C28" s="6">
        <v>-2.7</v>
      </c>
      <c r="D28" s="7"/>
      <c r="E28" s="8">
        <v>14</v>
      </c>
      <c r="F28" s="8">
        <v>-9</v>
      </c>
    </row>
    <row r="29" spans="1:6" ht="18" x14ac:dyDescent="0.2">
      <c r="A29" s="5">
        <v>27</v>
      </c>
      <c r="B29" s="129">
        <v>13</v>
      </c>
      <c r="C29" s="6">
        <v>-2</v>
      </c>
      <c r="D29" s="7"/>
      <c r="E29" s="8">
        <v>14</v>
      </c>
      <c r="F29" s="8">
        <v>-9</v>
      </c>
    </row>
    <row r="30" spans="1:6" ht="18" x14ac:dyDescent="0.2">
      <c r="A30" s="5">
        <v>28</v>
      </c>
      <c r="B30" s="6">
        <v>13.4</v>
      </c>
      <c r="C30" s="6">
        <v>2.4</v>
      </c>
      <c r="D30" s="21" t="s">
        <v>6</v>
      </c>
      <c r="E30" s="8">
        <v>14</v>
      </c>
      <c r="F30" s="8">
        <v>-9</v>
      </c>
    </row>
    <row r="31" spans="1:6" ht="18" x14ac:dyDescent="0.2">
      <c r="A31" s="5">
        <v>29</v>
      </c>
      <c r="B31" s="42"/>
      <c r="C31" s="42"/>
      <c r="D31" s="7"/>
      <c r="E31" s="8">
        <v>14</v>
      </c>
      <c r="F31" s="8">
        <v>-9</v>
      </c>
    </row>
    <row r="32" spans="1:6" ht="18" x14ac:dyDescent="0.2">
      <c r="A32" s="5">
        <v>30</v>
      </c>
      <c r="B32" s="42"/>
      <c r="C32" s="42"/>
      <c r="D32" s="7"/>
      <c r="E32" s="8">
        <v>14</v>
      </c>
      <c r="F32" s="8">
        <v>-9</v>
      </c>
    </row>
    <row r="33" spans="1:6" ht="18" x14ac:dyDescent="0.2">
      <c r="A33" s="5">
        <v>31</v>
      </c>
      <c r="B33" s="42"/>
      <c r="C33" s="42"/>
      <c r="D33" s="7"/>
      <c r="E33" s="8">
        <v>14</v>
      </c>
      <c r="F33" s="8">
        <v>-9</v>
      </c>
    </row>
    <row r="34" spans="1:6" ht="18" x14ac:dyDescent="0.2">
      <c r="A34" s="5" t="s">
        <v>7</v>
      </c>
      <c r="B34" s="43">
        <f>SUM(B3:B30)/28</f>
        <v>9.428571428571427</v>
      </c>
      <c r="C34" s="43">
        <f>SUM(C3:C30)/28</f>
        <v>2.7892857142857146</v>
      </c>
      <c r="D34" s="22"/>
    </row>
    <row r="36" spans="1:6" ht="18" x14ac:dyDescent="0.2">
      <c r="A36" s="23">
        <v>44228</v>
      </c>
      <c r="B36" s="24" t="s">
        <v>8</v>
      </c>
      <c r="C36" s="24" t="s">
        <v>9</v>
      </c>
    </row>
    <row r="37" spans="1:6" x14ac:dyDescent="0.2">
      <c r="A37" s="15" t="s">
        <v>10</v>
      </c>
      <c r="B37" s="16">
        <v>7.5</v>
      </c>
      <c r="C37" s="16">
        <f>$B$34</f>
        <v>9.428571428571427</v>
      </c>
      <c r="D37" s="25"/>
    </row>
    <row r="38" spans="1:6" x14ac:dyDescent="0.2">
      <c r="A38" s="15" t="s">
        <v>11</v>
      </c>
      <c r="B38" s="16">
        <v>1.7</v>
      </c>
      <c r="C38" s="16">
        <f>$C$34</f>
        <v>2.7892857142857146</v>
      </c>
      <c r="D38" s="25"/>
    </row>
    <row r="39" spans="1:6" x14ac:dyDescent="0.2">
      <c r="A39" s="15" t="s">
        <v>12</v>
      </c>
      <c r="B39" s="16">
        <v>4.5999999999999996</v>
      </c>
      <c r="C39" s="16">
        <f>+(C37+C38)/2</f>
        <v>6.1089285714285708</v>
      </c>
      <c r="D39" s="25"/>
    </row>
    <row r="40" spans="1:6" x14ac:dyDescent="0.2">
      <c r="A40" s="15" t="s">
        <v>13</v>
      </c>
      <c r="B40" s="16">
        <v>5.7</v>
      </c>
      <c r="C40" s="16">
        <f>+C37-C38</f>
        <v>6.6392857142857125</v>
      </c>
      <c r="D40" s="25"/>
    </row>
    <row r="41" spans="1:6" x14ac:dyDescent="0.2">
      <c r="A41" s="17"/>
      <c r="B41" s="18"/>
      <c r="C41" s="18"/>
      <c r="D41" s="12"/>
    </row>
    <row r="42" spans="1:6" x14ac:dyDescent="0.2">
      <c r="A42" s="17" t="s">
        <v>14</v>
      </c>
      <c r="B42" s="18">
        <v>14</v>
      </c>
      <c r="C42" s="131">
        <f>MAX(B3:B30)</f>
        <v>14.5</v>
      </c>
      <c r="D42" s="27"/>
    </row>
    <row r="43" spans="1:6" x14ac:dyDescent="0.2">
      <c r="A43" s="17" t="s">
        <v>15</v>
      </c>
      <c r="B43" s="18">
        <v>-9</v>
      </c>
      <c r="C43" s="26">
        <f>MIN(C3:C31)</f>
        <v>-2.8</v>
      </c>
      <c r="D43" s="27"/>
    </row>
    <row r="44" spans="1:6" x14ac:dyDescent="0.2">
      <c r="A44" s="17" t="s">
        <v>16</v>
      </c>
      <c r="B44" s="18">
        <v>-3</v>
      </c>
      <c r="C44" s="26">
        <f>MIN(B3:B33)</f>
        <v>0.4</v>
      </c>
      <c r="D44" s="27"/>
    </row>
    <row r="45" spans="1:6" x14ac:dyDescent="0.2">
      <c r="A45" s="17" t="s">
        <v>17</v>
      </c>
      <c r="B45" s="18">
        <v>10</v>
      </c>
      <c r="C45" s="26">
        <f>MAX(C3:C33)</f>
        <v>9.1999999999999993</v>
      </c>
      <c r="D45" s="27"/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>
      <selection activeCell="N12" sqref="N12"/>
    </sheetView>
  </sheetViews>
  <sheetFormatPr baseColWidth="10" defaultRowHeight="16" x14ac:dyDescent="0.2"/>
  <sheetData/>
  <pageMargins left="0.7" right="0.7" top="0.75" bottom="0.75" header="0.3" footer="0.3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>
      <selection activeCell="M6" sqref="M6"/>
    </sheetView>
  </sheetViews>
  <sheetFormatPr baseColWidth="10" defaultRowHeight="16" x14ac:dyDescent="0.2"/>
  <sheetData/>
  <pageMargins left="0.7" right="0.7" top="0.75" bottom="0.75" header="0.3" footer="0.3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>
      <selection activeCell="N30" sqref="N30"/>
    </sheetView>
  </sheetViews>
  <sheetFormatPr baseColWidth="10" defaultRowHeight="16" x14ac:dyDescent="0.2"/>
  <sheetData/>
  <pageMargins left="0.7" right="0.7" top="0.75" bottom="0.75" header="0.3" footer="0.3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>
      <selection activeCell="O19" sqref="N19:O19"/>
    </sheetView>
  </sheetViews>
  <sheetFormatPr baseColWidth="10" defaultRowHeight="16" x14ac:dyDescent="0.2"/>
  <sheetData/>
  <pageMargins left="0.7" right="0.7" top="0.75" bottom="0.75" header="0.3" footer="0.3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>
      <selection activeCell="O13" sqref="O13"/>
    </sheetView>
  </sheetViews>
  <sheetFormatPr baseColWidth="10" defaultRowHeight="16" x14ac:dyDescent="0.2"/>
  <sheetData/>
  <pageMargins left="0.7" right="0.7" top="0.75" bottom="0.75" header="0.3" footer="0.3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>
      <selection activeCell="L16" sqref="L16"/>
    </sheetView>
  </sheetViews>
  <sheetFormatPr baseColWidth="10" defaultRowHeight="16" x14ac:dyDescent="0.2"/>
  <sheetData/>
  <pageMargins left="0.7" right="0.7" top="0.75" bottom="0.75" header="0.3" footer="0.3"/>
  <pageSetup paperSize="9" orientation="landscape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>
      <selection activeCell="P27" sqref="P27"/>
    </sheetView>
  </sheetViews>
  <sheetFormatPr baseColWidth="10" defaultRowHeight="16" x14ac:dyDescent="0.2"/>
  <sheetData/>
  <pageMargins left="0.7" right="0.7" top="0.75" bottom="0.75" header="0.3" footer="0.3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4"/>
  <sheetViews>
    <sheetView topLeftCell="A18" workbookViewId="0">
      <selection activeCell="A35" sqref="A35:C44"/>
    </sheetView>
  </sheetViews>
  <sheetFormatPr baseColWidth="10" defaultRowHeight="16" x14ac:dyDescent="0.2"/>
  <cols>
    <col min="1" max="1" width="12.6640625" customWidth="1"/>
    <col min="4" max="4" width="14.83203125" customWidth="1"/>
  </cols>
  <sheetData>
    <row r="1" spans="1:6" ht="20" x14ac:dyDescent="0.2">
      <c r="A1" s="1" t="s">
        <v>21</v>
      </c>
      <c r="B1" s="1"/>
      <c r="C1" s="1"/>
    </row>
    <row r="2" spans="1:6" ht="18" x14ac:dyDescent="0.2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</row>
    <row r="3" spans="1:6" ht="18" x14ac:dyDescent="0.2">
      <c r="A3" s="5">
        <v>1</v>
      </c>
      <c r="B3" s="6">
        <v>12.6</v>
      </c>
      <c r="C3" s="6">
        <v>2.7</v>
      </c>
      <c r="D3" s="7"/>
      <c r="E3" s="28">
        <v>19.5</v>
      </c>
      <c r="F3" s="28">
        <v>-9</v>
      </c>
    </row>
    <row r="4" spans="1:6" ht="18" x14ac:dyDescent="0.2">
      <c r="A4" s="5">
        <v>2</v>
      </c>
      <c r="B4" s="6">
        <v>8.1999999999999993</v>
      </c>
      <c r="C4" s="6">
        <v>-0.6</v>
      </c>
      <c r="D4" s="7"/>
      <c r="E4" s="28">
        <v>19.5</v>
      </c>
      <c r="F4" s="28">
        <v>-9</v>
      </c>
    </row>
    <row r="5" spans="1:6" ht="18" x14ac:dyDescent="0.2">
      <c r="A5" s="5">
        <v>3</v>
      </c>
      <c r="B5" s="6">
        <v>10.199999999999999</v>
      </c>
      <c r="C5" s="6">
        <v>4.0999999999999996</v>
      </c>
      <c r="D5" s="14"/>
      <c r="E5" s="28">
        <v>19.5</v>
      </c>
      <c r="F5" s="28">
        <v>-9</v>
      </c>
    </row>
    <row r="6" spans="1:6" ht="18" x14ac:dyDescent="0.2">
      <c r="A6" s="5">
        <v>4</v>
      </c>
      <c r="B6" s="6">
        <v>7.5</v>
      </c>
      <c r="C6" s="6">
        <v>3.4</v>
      </c>
      <c r="D6" s="14"/>
      <c r="E6" s="28">
        <v>19.5</v>
      </c>
      <c r="F6" s="28">
        <v>-9</v>
      </c>
    </row>
    <row r="7" spans="1:6" ht="18" x14ac:dyDescent="0.2">
      <c r="A7" s="5">
        <v>5</v>
      </c>
      <c r="B7" s="6">
        <v>7.1</v>
      </c>
      <c r="C7" s="6">
        <v>-0.1</v>
      </c>
      <c r="D7" s="14"/>
      <c r="E7" s="28">
        <v>19.5</v>
      </c>
      <c r="F7" s="28">
        <v>-9</v>
      </c>
    </row>
    <row r="8" spans="1:6" ht="18" x14ac:dyDescent="0.2">
      <c r="A8" s="5">
        <v>6</v>
      </c>
      <c r="B8" s="6">
        <v>8.4</v>
      </c>
      <c r="C8" s="6">
        <v>-1.4</v>
      </c>
      <c r="D8" s="7"/>
      <c r="E8" s="28">
        <v>19.5</v>
      </c>
      <c r="F8" s="28">
        <v>-9</v>
      </c>
    </row>
    <row r="9" spans="1:6" ht="18" x14ac:dyDescent="0.2">
      <c r="A9" s="5">
        <v>7</v>
      </c>
      <c r="B9" s="6">
        <v>6.5</v>
      </c>
      <c r="C9" s="6">
        <v>-4.2</v>
      </c>
      <c r="D9" s="7"/>
      <c r="E9" s="28">
        <v>19.5</v>
      </c>
      <c r="F9" s="28">
        <v>-9</v>
      </c>
    </row>
    <row r="10" spans="1:6" ht="18" x14ac:dyDescent="0.2">
      <c r="A10" s="5">
        <v>8</v>
      </c>
      <c r="B10" s="6">
        <v>11.3</v>
      </c>
      <c r="C10" s="6">
        <v>-5.3</v>
      </c>
      <c r="D10" s="7"/>
      <c r="E10" s="28">
        <v>19.5</v>
      </c>
      <c r="F10" s="28">
        <v>-9</v>
      </c>
    </row>
    <row r="11" spans="1:6" ht="18" x14ac:dyDescent="0.2">
      <c r="A11" s="5">
        <v>9</v>
      </c>
      <c r="B11" s="6">
        <v>11.3</v>
      </c>
      <c r="C11" s="6">
        <v>-3.3</v>
      </c>
      <c r="D11" s="7"/>
      <c r="E11" s="28">
        <v>19.5</v>
      </c>
      <c r="F11" s="28">
        <v>-9</v>
      </c>
    </row>
    <row r="12" spans="1:6" ht="18" x14ac:dyDescent="0.2">
      <c r="A12" s="5">
        <v>10</v>
      </c>
      <c r="B12" s="6">
        <v>11.6</v>
      </c>
      <c r="C12" s="6">
        <v>6.7</v>
      </c>
      <c r="D12" s="7"/>
      <c r="E12" s="28">
        <v>19.5</v>
      </c>
      <c r="F12" s="28">
        <v>-9</v>
      </c>
    </row>
    <row r="13" spans="1:6" ht="18" x14ac:dyDescent="0.2">
      <c r="A13" s="5">
        <v>11</v>
      </c>
      <c r="B13" s="6">
        <v>10.7</v>
      </c>
      <c r="C13" s="6">
        <v>4.3</v>
      </c>
      <c r="D13" s="7"/>
      <c r="E13" s="28">
        <v>19.5</v>
      </c>
      <c r="F13" s="28">
        <v>-9</v>
      </c>
    </row>
    <row r="14" spans="1:6" ht="18" x14ac:dyDescent="0.2">
      <c r="A14" s="5">
        <v>12</v>
      </c>
      <c r="B14" s="6">
        <v>10.6</v>
      </c>
      <c r="C14" s="6">
        <v>4.3</v>
      </c>
      <c r="D14" s="7"/>
      <c r="E14" s="28">
        <v>19.5</v>
      </c>
      <c r="F14" s="28">
        <v>-9</v>
      </c>
    </row>
    <row r="15" spans="1:6" ht="18" x14ac:dyDescent="0.2">
      <c r="A15" s="5">
        <v>13</v>
      </c>
      <c r="B15" s="6">
        <v>8.8000000000000007</v>
      </c>
      <c r="C15" s="6">
        <v>4.2</v>
      </c>
      <c r="D15" s="7"/>
      <c r="E15" s="28">
        <v>19.5</v>
      </c>
      <c r="F15" s="28">
        <v>-9</v>
      </c>
    </row>
    <row r="16" spans="1:6" ht="18" x14ac:dyDescent="0.2">
      <c r="A16" s="5">
        <v>14</v>
      </c>
      <c r="B16" s="6">
        <v>11.5</v>
      </c>
      <c r="C16" s="6">
        <v>5.3</v>
      </c>
      <c r="D16" s="7"/>
      <c r="E16" s="28">
        <v>19.5</v>
      </c>
      <c r="F16" s="28">
        <v>-9</v>
      </c>
    </row>
    <row r="17" spans="1:6" ht="18" x14ac:dyDescent="0.2">
      <c r="A17" s="5">
        <v>15</v>
      </c>
      <c r="B17" s="6">
        <v>13.9</v>
      </c>
      <c r="C17" s="6">
        <v>7.1</v>
      </c>
      <c r="D17" s="7"/>
      <c r="E17" s="28">
        <v>19.5</v>
      </c>
      <c r="F17" s="28">
        <v>-9</v>
      </c>
    </row>
    <row r="18" spans="1:6" ht="18" x14ac:dyDescent="0.2">
      <c r="A18" s="5">
        <v>16</v>
      </c>
      <c r="B18" s="6">
        <v>14.8</v>
      </c>
      <c r="C18" s="6">
        <v>3.2</v>
      </c>
      <c r="D18" s="7"/>
      <c r="E18" s="28">
        <v>19.5</v>
      </c>
      <c r="F18" s="28">
        <v>-9</v>
      </c>
    </row>
    <row r="19" spans="1:6" ht="18" x14ac:dyDescent="0.2">
      <c r="A19" s="5">
        <v>17</v>
      </c>
      <c r="B19" s="6">
        <v>15.4</v>
      </c>
      <c r="C19" s="6">
        <v>-0.7</v>
      </c>
      <c r="D19" s="7"/>
      <c r="E19" s="28">
        <v>19.5</v>
      </c>
      <c r="F19" s="28">
        <v>-9</v>
      </c>
    </row>
    <row r="20" spans="1:6" ht="18" x14ac:dyDescent="0.2">
      <c r="A20" s="5">
        <v>18</v>
      </c>
      <c r="B20" s="6">
        <v>14.4</v>
      </c>
      <c r="C20" s="6">
        <v>-0.7</v>
      </c>
      <c r="D20" s="7"/>
      <c r="E20" s="28">
        <v>19.5</v>
      </c>
      <c r="F20" s="28">
        <v>-9</v>
      </c>
    </row>
    <row r="21" spans="1:6" ht="18" x14ac:dyDescent="0.2">
      <c r="A21" s="5">
        <v>19</v>
      </c>
      <c r="B21" s="6">
        <v>10.7</v>
      </c>
      <c r="C21" s="6">
        <v>5.4</v>
      </c>
      <c r="D21" s="7"/>
      <c r="E21" s="28">
        <v>19.5</v>
      </c>
      <c r="F21" s="28">
        <v>-9</v>
      </c>
    </row>
    <row r="22" spans="1:6" ht="18" x14ac:dyDescent="0.2">
      <c r="A22" s="5">
        <v>20</v>
      </c>
      <c r="B22" s="6">
        <v>10.7</v>
      </c>
      <c r="C22" s="6">
        <v>5</v>
      </c>
      <c r="D22" s="7"/>
      <c r="E22" s="28">
        <v>19.5</v>
      </c>
      <c r="F22" s="28">
        <v>-9</v>
      </c>
    </row>
    <row r="23" spans="1:6" ht="18" x14ac:dyDescent="0.2">
      <c r="A23" s="5">
        <v>21</v>
      </c>
      <c r="B23" s="6">
        <v>13.2</v>
      </c>
      <c r="C23" s="6">
        <v>3.1</v>
      </c>
      <c r="D23" s="7"/>
      <c r="E23" s="28">
        <v>19.5</v>
      </c>
      <c r="F23" s="28">
        <v>-9</v>
      </c>
    </row>
    <row r="24" spans="1:6" ht="18" x14ac:dyDescent="0.2">
      <c r="A24" s="5">
        <v>22</v>
      </c>
      <c r="B24" s="6">
        <v>14.3</v>
      </c>
      <c r="C24" s="6">
        <v>-0.1</v>
      </c>
      <c r="D24" s="7"/>
      <c r="E24" s="28">
        <v>19.5</v>
      </c>
      <c r="F24" s="28">
        <v>-9</v>
      </c>
    </row>
    <row r="25" spans="1:6" ht="18" x14ac:dyDescent="0.2">
      <c r="A25" s="5">
        <v>23</v>
      </c>
      <c r="B25" s="6">
        <v>12</v>
      </c>
      <c r="C25" s="6">
        <v>3.9</v>
      </c>
      <c r="D25" s="7"/>
      <c r="E25" s="28">
        <v>19.5</v>
      </c>
      <c r="F25" s="28">
        <v>-9</v>
      </c>
    </row>
    <row r="26" spans="1:6" ht="18" x14ac:dyDescent="0.2">
      <c r="A26" s="5">
        <v>24</v>
      </c>
      <c r="B26" s="6">
        <v>16.100000000000001</v>
      </c>
      <c r="C26" s="6">
        <v>2.8</v>
      </c>
      <c r="D26" s="7"/>
      <c r="E26" s="28">
        <v>19.5</v>
      </c>
      <c r="F26" s="28">
        <v>-9</v>
      </c>
    </row>
    <row r="27" spans="1:6" ht="18" x14ac:dyDescent="0.2">
      <c r="A27" s="5">
        <v>25</v>
      </c>
      <c r="B27" s="6">
        <v>15.2</v>
      </c>
      <c r="C27" s="6">
        <v>2.7</v>
      </c>
      <c r="D27" s="7"/>
      <c r="E27" s="28">
        <v>19.5</v>
      </c>
      <c r="F27" s="28">
        <v>-9</v>
      </c>
    </row>
    <row r="28" spans="1:6" ht="18" x14ac:dyDescent="0.2">
      <c r="A28" s="5">
        <v>26</v>
      </c>
      <c r="B28" s="6">
        <v>11.9</v>
      </c>
      <c r="C28" s="6">
        <v>2.6</v>
      </c>
      <c r="D28" s="7"/>
      <c r="E28" s="28">
        <v>19.5</v>
      </c>
      <c r="F28" s="28">
        <v>-9</v>
      </c>
    </row>
    <row r="29" spans="1:6" ht="18" x14ac:dyDescent="0.2">
      <c r="A29" s="5">
        <v>27</v>
      </c>
      <c r="B29" s="6">
        <v>12.8</v>
      </c>
      <c r="C29" s="6">
        <v>2</v>
      </c>
      <c r="D29" s="7"/>
      <c r="E29" s="28">
        <v>19.5</v>
      </c>
      <c r="F29" s="28">
        <v>-9</v>
      </c>
    </row>
    <row r="30" spans="1:6" ht="18" x14ac:dyDescent="0.2">
      <c r="A30" s="5">
        <v>28</v>
      </c>
      <c r="B30" s="6">
        <v>12.2</v>
      </c>
      <c r="C30" s="6">
        <v>8.8000000000000007</v>
      </c>
      <c r="D30" s="7" t="s">
        <v>6</v>
      </c>
      <c r="E30" s="28">
        <v>19.5</v>
      </c>
      <c r="F30" s="28">
        <v>-9</v>
      </c>
    </row>
    <row r="31" spans="1:6" ht="18" x14ac:dyDescent="0.2">
      <c r="A31" s="5">
        <v>29</v>
      </c>
      <c r="B31" s="6">
        <v>15</v>
      </c>
      <c r="C31" s="6">
        <v>2.8</v>
      </c>
      <c r="D31" s="7"/>
      <c r="E31" s="28">
        <v>19.5</v>
      </c>
      <c r="F31" s="28">
        <v>-9</v>
      </c>
    </row>
    <row r="32" spans="1:6" ht="18" x14ac:dyDescent="0.2">
      <c r="A32" s="5">
        <v>30</v>
      </c>
      <c r="B32" s="6">
        <v>20.9</v>
      </c>
      <c r="C32" s="6">
        <v>1.7</v>
      </c>
      <c r="D32" s="7"/>
      <c r="E32" s="28">
        <v>19.5</v>
      </c>
      <c r="F32" s="28">
        <v>-9</v>
      </c>
    </row>
    <row r="33" spans="1:6" ht="18" x14ac:dyDescent="0.2">
      <c r="A33" s="5">
        <v>31</v>
      </c>
      <c r="B33" s="6">
        <v>19.399999999999999</v>
      </c>
      <c r="C33" s="6">
        <v>6.8</v>
      </c>
      <c r="D33" s="7"/>
      <c r="E33" s="28">
        <v>19.5</v>
      </c>
      <c r="F33" s="28">
        <v>-9</v>
      </c>
    </row>
    <row r="34" spans="1:6" ht="18" x14ac:dyDescent="0.2">
      <c r="A34" s="5" t="s">
        <v>7</v>
      </c>
      <c r="B34" s="10">
        <f>SUM(B3:B33)/31</f>
        <v>12.232258064516127</v>
      </c>
      <c r="C34" s="10">
        <f>SUM(C3:C33)/31</f>
        <v>2.467741935483871</v>
      </c>
      <c r="D34" s="22"/>
    </row>
    <row r="35" spans="1:6" ht="18" x14ac:dyDescent="0.2">
      <c r="A35" s="13">
        <v>44256</v>
      </c>
      <c r="B35" s="14" t="s">
        <v>8</v>
      </c>
      <c r="C35" s="29" t="s">
        <v>9</v>
      </c>
    </row>
    <row r="36" spans="1:6" x14ac:dyDescent="0.2">
      <c r="A36" s="15" t="s">
        <v>10</v>
      </c>
      <c r="B36" s="18">
        <f>AVERAGE(E36,F36)</f>
        <v>9.6</v>
      </c>
      <c r="C36" s="16">
        <f>$B$34</f>
        <v>12.232258064516127</v>
      </c>
      <c r="E36" s="30">
        <v>9.6999999999999993</v>
      </c>
      <c r="F36" s="30">
        <v>9.5</v>
      </c>
    </row>
    <row r="37" spans="1:6" x14ac:dyDescent="0.2">
      <c r="A37" s="15" t="s">
        <v>11</v>
      </c>
      <c r="B37" s="16">
        <f>AVERAGE(E37,F37)</f>
        <v>2.65</v>
      </c>
      <c r="C37" s="16">
        <f>$C$34</f>
        <v>2.467741935483871</v>
      </c>
      <c r="E37" s="30">
        <v>2.4</v>
      </c>
      <c r="F37" s="30">
        <v>2.9</v>
      </c>
    </row>
    <row r="38" spans="1:6" x14ac:dyDescent="0.2">
      <c r="A38" s="15" t="s">
        <v>12</v>
      </c>
      <c r="B38" s="16">
        <f>AVERAGE(E38,F38)</f>
        <v>6.15</v>
      </c>
      <c r="C38" s="16">
        <f>+(C36+C37)/2</f>
        <v>7.35</v>
      </c>
      <c r="E38" s="30">
        <v>6.1</v>
      </c>
      <c r="F38" s="30">
        <v>6.2</v>
      </c>
    </row>
    <row r="39" spans="1:6" x14ac:dyDescent="0.2">
      <c r="A39" s="15" t="s">
        <v>13</v>
      </c>
      <c r="B39" s="16">
        <f>AVERAGE(E39,F39)</f>
        <v>6.9499999999999993</v>
      </c>
      <c r="C39" s="16">
        <f>+C36-C37</f>
        <v>9.7645161290322555</v>
      </c>
      <c r="E39" s="30">
        <v>7.3</v>
      </c>
      <c r="F39" s="30">
        <v>6.6</v>
      </c>
    </row>
    <row r="40" spans="1:6" x14ac:dyDescent="0.2">
      <c r="A40" s="17"/>
      <c r="B40" s="18" t="s">
        <v>6</v>
      </c>
      <c r="C40" s="18"/>
      <c r="E40" s="31"/>
      <c r="F40" s="31"/>
    </row>
    <row r="41" spans="1:6" x14ac:dyDescent="0.2">
      <c r="A41" s="17" t="s">
        <v>14</v>
      </c>
      <c r="B41" s="18">
        <f>AVERAGE(E41,F41)</f>
        <v>19.5</v>
      </c>
      <c r="C41" s="18">
        <f>MAX(B2:B33)</f>
        <v>20.9</v>
      </c>
      <c r="D41" s="32"/>
      <c r="E41" s="31">
        <v>20</v>
      </c>
      <c r="F41" s="31">
        <v>19</v>
      </c>
    </row>
    <row r="42" spans="1:6" x14ac:dyDescent="0.2">
      <c r="A42" s="17" t="s">
        <v>15</v>
      </c>
      <c r="B42" s="18">
        <f>AVERAGE(E42,F42)</f>
        <v>-9</v>
      </c>
      <c r="C42" s="18">
        <f>MIN(C2:C33)</f>
        <v>-5.3</v>
      </c>
      <c r="D42" s="32"/>
      <c r="E42" s="31">
        <v>-10</v>
      </c>
      <c r="F42" s="31">
        <v>-8</v>
      </c>
    </row>
    <row r="43" spans="1:6" x14ac:dyDescent="0.2">
      <c r="A43" s="17" t="s">
        <v>16</v>
      </c>
      <c r="B43" s="18">
        <f>AVERAGE(E43,F43)</f>
        <v>0.5</v>
      </c>
      <c r="C43" s="18">
        <f>MIN(B2:B33)</f>
        <v>6.5</v>
      </c>
      <c r="D43" s="32"/>
      <c r="E43" s="31">
        <v>0</v>
      </c>
      <c r="F43" s="31">
        <v>1</v>
      </c>
    </row>
    <row r="44" spans="1:6" x14ac:dyDescent="0.2">
      <c r="A44" s="17" t="s">
        <v>17</v>
      </c>
      <c r="B44" s="18">
        <f>AVERAGE(E44,F44)</f>
        <v>11</v>
      </c>
      <c r="C44" s="18">
        <f>MAX(C2:C33)</f>
        <v>8.8000000000000007</v>
      </c>
      <c r="D44" s="32"/>
      <c r="E44" s="31">
        <v>11</v>
      </c>
      <c r="F44" s="31">
        <v>11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4"/>
  <sheetViews>
    <sheetView topLeftCell="A24" workbookViewId="0">
      <selection activeCell="A36" sqref="A36:C44"/>
    </sheetView>
  </sheetViews>
  <sheetFormatPr baseColWidth="10" defaultRowHeight="16" x14ac:dyDescent="0.2"/>
  <cols>
    <col min="1" max="1" width="13" customWidth="1"/>
  </cols>
  <sheetData>
    <row r="1" spans="1:6" ht="20" x14ac:dyDescent="0.2">
      <c r="A1" s="1" t="s">
        <v>22</v>
      </c>
      <c r="B1" s="1"/>
    </row>
    <row r="2" spans="1:6" ht="18" x14ac:dyDescent="0.2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</row>
    <row r="3" spans="1:6" ht="18" x14ac:dyDescent="0.2">
      <c r="A3" s="5">
        <v>1</v>
      </c>
      <c r="B3" s="132">
        <v>16.2</v>
      </c>
      <c r="C3" s="132">
        <v>6</v>
      </c>
      <c r="D3" s="7" t="s">
        <v>6</v>
      </c>
      <c r="E3" s="28">
        <v>21.5</v>
      </c>
      <c r="F3" s="28">
        <v>-4.5</v>
      </c>
    </row>
    <row r="4" spans="1:6" ht="18" x14ac:dyDescent="0.2">
      <c r="A4" s="5">
        <v>2</v>
      </c>
      <c r="B4" s="132">
        <v>12.9</v>
      </c>
      <c r="C4" s="132">
        <v>3.8</v>
      </c>
      <c r="D4" s="7" t="s">
        <v>6</v>
      </c>
      <c r="E4" s="28">
        <v>21.5</v>
      </c>
      <c r="F4" s="28">
        <v>-4.5</v>
      </c>
    </row>
    <row r="5" spans="1:6" ht="18" x14ac:dyDescent="0.2">
      <c r="A5" s="5">
        <v>3</v>
      </c>
      <c r="B5" s="132">
        <v>11.6</v>
      </c>
      <c r="C5" s="132">
        <v>1</v>
      </c>
      <c r="D5" s="7" t="s">
        <v>6</v>
      </c>
      <c r="E5" s="28">
        <v>21.5</v>
      </c>
      <c r="F5" s="28">
        <v>-4.5</v>
      </c>
    </row>
    <row r="6" spans="1:6" ht="18" x14ac:dyDescent="0.2">
      <c r="A6" s="5">
        <v>4</v>
      </c>
      <c r="B6" s="132">
        <v>17.100000000000001</v>
      </c>
      <c r="C6" s="132">
        <v>-2.2000000000000002</v>
      </c>
      <c r="D6" s="7" t="s">
        <v>6</v>
      </c>
      <c r="E6" s="28">
        <v>21.5</v>
      </c>
      <c r="F6" s="28">
        <v>-4.5</v>
      </c>
    </row>
    <row r="7" spans="1:6" ht="18" x14ac:dyDescent="0.2">
      <c r="A7" s="5">
        <v>5</v>
      </c>
      <c r="B7" s="132">
        <v>8.6999999999999993</v>
      </c>
      <c r="C7" s="132">
        <v>-0.6</v>
      </c>
      <c r="D7" s="7" t="s">
        <v>6</v>
      </c>
      <c r="E7" s="28">
        <v>21.5</v>
      </c>
      <c r="F7" s="28">
        <v>-4.5</v>
      </c>
    </row>
    <row r="8" spans="1:6" ht="18" x14ac:dyDescent="0.2">
      <c r="A8" s="5">
        <v>6</v>
      </c>
      <c r="B8" s="132">
        <v>8.1999999999999993</v>
      </c>
      <c r="C8" s="132">
        <v>-1.9</v>
      </c>
      <c r="D8" s="7"/>
      <c r="E8" s="28">
        <v>21.5</v>
      </c>
      <c r="F8" s="28">
        <v>-4.5</v>
      </c>
    </row>
    <row r="9" spans="1:6" ht="18" x14ac:dyDescent="0.2">
      <c r="A9" s="5">
        <v>7</v>
      </c>
      <c r="B9" s="132">
        <v>7.4</v>
      </c>
      <c r="C9" s="132">
        <v>-2.7</v>
      </c>
      <c r="D9" s="7"/>
      <c r="E9" s="28">
        <v>21.5</v>
      </c>
      <c r="F9" s="28">
        <v>-4.5</v>
      </c>
    </row>
    <row r="10" spans="1:6" ht="18" x14ac:dyDescent="0.2">
      <c r="A10" s="5">
        <v>8</v>
      </c>
      <c r="B10" s="132">
        <v>11.3</v>
      </c>
      <c r="C10" s="132">
        <v>1.1000000000000001</v>
      </c>
      <c r="D10" s="7"/>
      <c r="E10" s="28">
        <v>21.5</v>
      </c>
      <c r="F10" s="28">
        <v>-4.5</v>
      </c>
    </row>
    <row r="11" spans="1:6" ht="18" x14ac:dyDescent="0.2">
      <c r="A11" s="5">
        <v>9</v>
      </c>
      <c r="B11" s="132">
        <v>12.8</v>
      </c>
      <c r="C11" s="132">
        <v>1.9</v>
      </c>
      <c r="D11" s="7"/>
      <c r="E11" s="28">
        <v>21.5</v>
      </c>
      <c r="F11" s="28">
        <v>-4.5</v>
      </c>
    </row>
    <row r="12" spans="1:6" ht="18" x14ac:dyDescent="0.2">
      <c r="A12" s="5">
        <v>10</v>
      </c>
      <c r="B12" s="132">
        <v>10.8</v>
      </c>
      <c r="C12" s="132">
        <v>1.6</v>
      </c>
      <c r="D12" s="7"/>
      <c r="E12" s="28">
        <v>21.5</v>
      </c>
      <c r="F12" s="28">
        <v>-4.5</v>
      </c>
    </row>
    <row r="13" spans="1:6" ht="18" x14ac:dyDescent="0.2">
      <c r="A13" s="5">
        <v>11</v>
      </c>
      <c r="B13" s="132">
        <v>9.6999999999999993</v>
      </c>
      <c r="C13" s="132">
        <v>-2.4</v>
      </c>
      <c r="D13" s="7"/>
      <c r="E13" s="28">
        <v>21.5</v>
      </c>
      <c r="F13" s="28">
        <v>-4.5</v>
      </c>
    </row>
    <row r="14" spans="1:6" ht="18" x14ac:dyDescent="0.2">
      <c r="A14" s="5">
        <v>12</v>
      </c>
      <c r="B14" s="132">
        <v>10.9</v>
      </c>
      <c r="C14" s="132">
        <v>-1.9</v>
      </c>
      <c r="D14" s="7"/>
      <c r="E14" s="28">
        <v>21.5</v>
      </c>
      <c r="F14" s="28">
        <v>-4.5</v>
      </c>
    </row>
    <row r="15" spans="1:6" ht="18" x14ac:dyDescent="0.2">
      <c r="A15" s="5">
        <v>13</v>
      </c>
      <c r="B15" s="132">
        <v>12.1</v>
      </c>
      <c r="C15" s="132">
        <v>-1.7</v>
      </c>
      <c r="D15" s="7"/>
      <c r="E15" s="28">
        <v>21.5</v>
      </c>
      <c r="F15" s="28">
        <v>-4.5</v>
      </c>
    </row>
    <row r="16" spans="1:6" ht="18" x14ac:dyDescent="0.2">
      <c r="A16" s="5">
        <v>14</v>
      </c>
      <c r="B16" s="132">
        <v>13.9</v>
      </c>
      <c r="C16" s="132">
        <v>-1.7</v>
      </c>
      <c r="D16" s="7"/>
      <c r="E16" s="28">
        <v>21.5</v>
      </c>
      <c r="F16" s="28">
        <v>-4.5</v>
      </c>
    </row>
    <row r="17" spans="1:6" ht="18" x14ac:dyDescent="0.2">
      <c r="A17" s="5">
        <v>15</v>
      </c>
      <c r="B17" s="50">
        <v>12.8</v>
      </c>
      <c r="C17" s="50">
        <v>-0.6</v>
      </c>
      <c r="D17" s="7"/>
      <c r="E17" s="28">
        <v>21.5</v>
      </c>
      <c r="F17" s="28">
        <v>-4.5</v>
      </c>
    </row>
    <row r="18" spans="1:6" ht="18" x14ac:dyDescent="0.2">
      <c r="A18" s="5">
        <v>16</v>
      </c>
      <c r="B18" s="50">
        <v>12.2</v>
      </c>
      <c r="C18" s="50">
        <v>-1.6</v>
      </c>
      <c r="D18" s="7"/>
      <c r="E18" s="28">
        <v>21.5</v>
      </c>
      <c r="F18" s="28">
        <v>-4.5</v>
      </c>
    </row>
    <row r="19" spans="1:6" ht="18" x14ac:dyDescent="0.2">
      <c r="A19" s="5">
        <v>17</v>
      </c>
      <c r="B19" s="50">
        <v>13.9</v>
      </c>
      <c r="C19" s="50">
        <v>-2.8</v>
      </c>
      <c r="D19" s="7"/>
      <c r="E19" s="28">
        <v>21.5</v>
      </c>
      <c r="F19" s="28">
        <v>-4.5</v>
      </c>
    </row>
    <row r="20" spans="1:6" ht="18" x14ac:dyDescent="0.2">
      <c r="A20" s="5">
        <v>18</v>
      </c>
      <c r="B20" s="50">
        <v>16.600000000000001</v>
      </c>
      <c r="C20" s="50">
        <v>-1.4</v>
      </c>
      <c r="D20" s="7"/>
      <c r="E20" s="28">
        <v>21.5</v>
      </c>
      <c r="F20" s="28">
        <v>-4.5</v>
      </c>
    </row>
    <row r="21" spans="1:6" ht="18" x14ac:dyDescent="0.2">
      <c r="A21" s="5">
        <v>19</v>
      </c>
      <c r="B21" s="133">
        <v>13.9</v>
      </c>
      <c r="C21" s="50">
        <v>-0.9</v>
      </c>
      <c r="D21" s="7"/>
      <c r="E21" s="28">
        <v>21.5</v>
      </c>
      <c r="F21" s="28">
        <v>-4.5</v>
      </c>
    </row>
    <row r="22" spans="1:6" ht="18" x14ac:dyDescent="0.2">
      <c r="A22" s="5">
        <v>20</v>
      </c>
      <c r="B22" s="50">
        <v>16.8</v>
      </c>
      <c r="C22" s="50">
        <v>-0.4</v>
      </c>
      <c r="D22" s="7"/>
      <c r="E22" s="28">
        <v>21.5</v>
      </c>
      <c r="F22" s="28">
        <v>-4.5</v>
      </c>
    </row>
    <row r="23" spans="1:6" ht="18" x14ac:dyDescent="0.2">
      <c r="A23" s="5">
        <v>21</v>
      </c>
      <c r="B23" s="50">
        <v>17.100000000000001</v>
      </c>
      <c r="C23" s="50">
        <v>3.8</v>
      </c>
      <c r="D23" s="7"/>
      <c r="E23" s="28">
        <v>21.5</v>
      </c>
      <c r="F23" s="28">
        <v>-4.5</v>
      </c>
    </row>
    <row r="24" spans="1:6" ht="18" x14ac:dyDescent="0.2">
      <c r="A24" s="5">
        <v>22</v>
      </c>
      <c r="B24" s="50">
        <v>13.8</v>
      </c>
      <c r="C24" s="50">
        <v>2.4</v>
      </c>
      <c r="D24" s="7"/>
      <c r="E24" s="28">
        <v>21.5</v>
      </c>
      <c r="F24" s="28">
        <v>-4.5</v>
      </c>
    </row>
    <row r="25" spans="1:6" ht="18" x14ac:dyDescent="0.2">
      <c r="A25" s="5">
        <v>23</v>
      </c>
      <c r="B25" s="50">
        <v>16.7</v>
      </c>
      <c r="C25" s="50">
        <v>3.9</v>
      </c>
      <c r="D25" s="7"/>
      <c r="E25" s="28">
        <v>21.5</v>
      </c>
      <c r="F25" s="28">
        <v>-4.5</v>
      </c>
    </row>
    <row r="26" spans="1:6" ht="18" x14ac:dyDescent="0.2">
      <c r="A26" s="5">
        <v>24</v>
      </c>
      <c r="B26" s="50">
        <v>17.600000000000001</v>
      </c>
      <c r="C26" s="50">
        <v>5.2</v>
      </c>
      <c r="D26" s="7"/>
      <c r="E26" s="28">
        <v>21.5</v>
      </c>
      <c r="F26" s="28">
        <v>-4.5</v>
      </c>
    </row>
    <row r="27" spans="1:6" ht="18" x14ac:dyDescent="0.2">
      <c r="A27" s="5">
        <v>25</v>
      </c>
      <c r="B27" s="50">
        <v>16.3</v>
      </c>
      <c r="C27" s="50">
        <v>4.5999999999999996</v>
      </c>
      <c r="D27" s="7"/>
      <c r="E27" s="28">
        <v>21.5</v>
      </c>
      <c r="F27" s="28">
        <v>-4.5</v>
      </c>
    </row>
    <row r="28" spans="1:6" ht="18" x14ac:dyDescent="0.2">
      <c r="A28" s="5">
        <v>26</v>
      </c>
      <c r="B28" s="50">
        <v>14.7</v>
      </c>
      <c r="C28" s="50">
        <v>2.6</v>
      </c>
      <c r="D28" s="7"/>
      <c r="E28" s="28">
        <v>21.5</v>
      </c>
      <c r="F28" s="28">
        <v>-4.5</v>
      </c>
    </row>
    <row r="29" spans="1:6" ht="18" x14ac:dyDescent="0.2">
      <c r="A29" s="5">
        <v>27</v>
      </c>
      <c r="B29" s="50">
        <v>17.3</v>
      </c>
      <c r="C29" s="50">
        <v>-0.4</v>
      </c>
      <c r="D29" s="7"/>
      <c r="E29" s="28">
        <v>21.5</v>
      </c>
      <c r="F29" s="28">
        <v>-4.5</v>
      </c>
    </row>
    <row r="30" spans="1:6" ht="18" x14ac:dyDescent="0.2">
      <c r="A30" s="5">
        <v>28</v>
      </c>
      <c r="B30" s="50">
        <v>11.5</v>
      </c>
      <c r="C30" s="50">
        <v>3.8</v>
      </c>
      <c r="D30" s="7"/>
      <c r="E30" s="28">
        <v>21.5</v>
      </c>
      <c r="F30" s="28">
        <v>-4.5</v>
      </c>
    </row>
    <row r="31" spans="1:6" ht="18" x14ac:dyDescent="0.2">
      <c r="A31" s="5">
        <v>29</v>
      </c>
      <c r="B31" s="50">
        <v>13.8</v>
      </c>
      <c r="C31" s="50">
        <v>0.1</v>
      </c>
      <c r="D31" s="7"/>
      <c r="E31" s="28">
        <v>21.5</v>
      </c>
      <c r="F31" s="28">
        <v>-4.5</v>
      </c>
    </row>
    <row r="32" spans="1:6" ht="18" x14ac:dyDescent="0.2">
      <c r="A32" s="5">
        <v>30</v>
      </c>
      <c r="B32" s="50">
        <v>13</v>
      </c>
      <c r="C32" s="50">
        <v>-1.2</v>
      </c>
      <c r="D32" s="7"/>
      <c r="E32" s="28">
        <v>21.5</v>
      </c>
      <c r="F32" s="28">
        <v>-4.5</v>
      </c>
    </row>
    <row r="33" spans="1:4" ht="18" x14ac:dyDescent="0.2">
      <c r="A33" s="5" t="s">
        <v>6</v>
      </c>
      <c r="B33" s="7"/>
      <c r="C33" s="7"/>
      <c r="D33" s="7"/>
    </row>
    <row r="34" spans="1:4" ht="18" x14ac:dyDescent="0.2">
      <c r="A34" s="5" t="s">
        <v>7</v>
      </c>
      <c r="B34" s="10">
        <f>SUM(B3:B32)/30</f>
        <v>13.386666666666668</v>
      </c>
      <c r="C34" s="10">
        <f>SUM(C3:C32)/30</f>
        <v>0.58000000000000007</v>
      </c>
      <c r="D34" s="22"/>
    </row>
    <row r="35" spans="1:4" ht="18" x14ac:dyDescent="0.2">
      <c r="A35" s="13">
        <v>44287</v>
      </c>
      <c r="B35" s="14" t="s">
        <v>8</v>
      </c>
      <c r="C35" s="14" t="s">
        <v>6</v>
      </c>
    </row>
    <row r="36" spans="1:4" x14ac:dyDescent="0.2">
      <c r="A36" s="15" t="s">
        <v>10</v>
      </c>
      <c r="B36" s="16">
        <v>12.1</v>
      </c>
      <c r="C36" s="16">
        <f>$B$34</f>
        <v>13.386666666666668</v>
      </c>
    </row>
    <row r="37" spans="1:4" x14ac:dyDescent="0.2">
      <c r="A37" s="15" t="s">
        <v>11</v>
      </c>
      <c r="B37" s="16">
        <v>4.0999999999999996</v>
      </c>
      <c r="C37" s="16">
        <f>$C$34</f>
        <v>0.58000000000000007</v>
      </c>
    </row>
    <row r="38" spans="1:4" x14ac:dyDescent="0.2">
      <c r="A38" s="15" t="s">
        <v>12</v>
      </c>
      <c r="B38" s="16">
        <v>8.1</v>
      </c>
      <c r="C38" s="16">
        <f>+(C36+C37)/2</f>
        <v>6.9833333333333343</v>
      </c>
    </row>
    <row r="39" spans="1:4" x14ac:dyDescent="0.2">
      <c r="A39" s="15" t="s">
        <v>13</v>
      </c>
      <c r="B39" s="16">
        <v>8</v>
      </c>
      <c r="C39" s="16">
        <f>+C36-C37</f>
        <v>12.806666666666668</v>
      </c>
    </row>
    <row r="40" spans="1:4" x14ac:dyDescent="0.2">
      <c r="A40" s="17"/>
      <c r="B40" s="18"/>
      <c r="C40" s="18"/>
    </row>
    <row r="41" spans="1:4" x14ac:dyDescent="0.2">
      <c r="A41" s="17" t="s">
        <v>14</v>
      </c>
      <c r="B41" s="18">
        <v>21.5</v>
      </c>
      <c r="C41" s="130">
        <f>MAX(B2:B32)</f>
        <v>17.600000000000001</v>
      </c>
      <c r="D41" s="33"/>
    </row>
    <row r="42" spans="1:4" x14ac:dyDescent="0.2">
      <c r="A42" s="17" t="s">
        <v>15</v>
      </c>
      <c r="B42" s="18">
        <v>-4.5</v>
      </c>
      <c r="C42" s="18">
        <f>MIN(C2:C32)</f>
        <v>-2.8</v>
      </c>
      <c r="D42" s="33"/>
    </row>
    <row r="43" spans="1:4" x14ac:dyDescent="0.2">
      <c r="A43" s="17" t="s">
        <v>16</v>
      </c>
      <c r="B43" s="18">
        <v>2.5</v>
      </c>
      <c r="C43" s="18">
        <f>MIN(B2:B32)</f>
        <v>7.4</v>
      </c>
      <c r="D43" s="33"/>
    </row>
    <row r="44" spans="1:4" x14ac:dyDescent="0.2">
      <c r="A44" s="17" t="s">
        <v>17</v>
      </c>
      <c r="B44" s="18">
        <v>11</v>
      </c>
      <c r="C44" s="18">
        <f>MAX(C2:C32)</f>
        <v>6</v>
      </c>
      <c r="D44" s="33"/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4"/>
  <sheetViews>
    <sheetView topLeftCell="A20" zoomScale="111" workbookViewId="0">
      <selection activeCell="A36" sqref="A36:C44"/>
    </sheetView>
  </sheetViews>
  <sheetFormatPr baseColWidth="10" defaultRowHeight="16" x14ac:dyDescent="0.2"/>
  <sheetData>
    <row r="1" spans="1:6" ht="20" x14ac:dyDescent="0.2">
      <c r="A1" s="1" t="s">
        <v>23</v>
      </c>
      <c r="B1" s="1"/>
    </row>
    <row r="2" spans="1:6" ht="18" x14ac:dyDescent="0.2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</row>
    <row r="3" spans="1:6" ht="18" x14ac:dyDescent="0.2">
      <c r="A3" s="5">
        <v>1</v>
      </c>
      <c r="B3" s="34">
        <v>14.7</v>
      </c>
      <c r="C3" s="34">
        <v>-0.7</v>
      </c>
      <c r="D3" s="7" t="s">
        <v>6</v>
      </c>
      <c r="E3" s="28">
        <v>27</v>
      </c>
      <c r="F3" s="28">
        <v>-1.5</v>
      </c>
    </row>
    <row r="4" spans="1:6" ht="18" x14ac:dyDescent="0.2">
      <c r="A4" s="5">
        <v>2</v>
      </c>
      <c r="B4" s="34">
        <v>14.5</v>
      </c>
      <c r="C4" s="34">
        <v>-1.6</v>
      </c>
      <c r="D4" s="7"/>
      <c r="E4" s="28">
        <v>27</v>
      </c>
      <c r="F4" s="28">
        <v>-1.5</v>
      </c>
    </row>
    <row r="5" spans="1:6" ht="18" x14ac:dyDescent="0.2">
      <c r="A5" s="5">
        <v>3</v>
      </c>
      <c r="B5" s="34">
        <v>11.7</v>
      </c>
      <c r="C5" s="34">
        <v>3.7</v>
      </c>
      <c r="D5" s="7"/>
      <c r="E5" s="28">
        <v>27</v>
      </c>
      <c r="F5" s="28">
        <v>-1.5</v>
      </c>
    </row>
    <row r="6" spans="1:6" ht="18" x14ac:dyDescent="0.2">
      <c r="A6" s="5">
        <v>4</v>
      </c>
      <c r="B6" s="34">
        <v>13.1</v>
      </c>
      <c r="C6" s="34">
        <v>2.6</v>
      </c>
      <c r="D6" s="7"/>
      <c r="E6" s="28">
        <v>27</v>
      </c>
      <c r="F6" s="28">
        <v>-1.5</v>
      </c>
    </row>
    <row r="7" spans="1:6" ht="18" x14ac:dyDescent="0.2">
      <c r="A7" s="5">
        <v>5</v>
      </c>
      <c r="B7" s="34">
        <v>12.7</v>
      </c>
      <c r="C7" s="34">
        <v>2.2000000000000002</v>
      </c>
      <c r="D7" s="7"/>
      <c r="E7" s="28">
        <v>27</v>
      </c>
      <c r="F7" s="28">
        <v>-1.5</v>
      </c>
    </row>
    <row r="8" spans="1:6" ht="18" x14ac:dyDescent="0.2">
      <c r="A8" s="5">
        <v>6</v>
      </c>
      <c r="B8" s="34">
        <v>13</v>
      </c>
      <c r="C8" s="34">
        <v>0.1</v>
      </c>
      <c r="D8" s="7"/>
      <c r="E8" s="28">
        <v>27</v>
      </c>
      <c r="F8" s="28">
        <v>-1.5</v>
      </c>
    </row>
    <row r="9" spans="1:6" ht="18" x14ac:dyDescent="0.2">
      <c r="A9" s="5">
        <v>7</v>
      </c>
      <c r="B9" s="34">
        <v>13.8</v>
      </c>
      <c r="C9" s="34">
        <v>-2.8</v>
      </c>
      <c r="D9" s="7"/>
      <c r="E9" s="28">
        <v>27</v>
      </c>
      <c r="F9" s="28">
        <v>-1.5</v>
      </c>
    </row>
    <row r="10" spans="1:6" ht="18" x14ac:dyDescent="0.2">
      <c r="A10" s="5">
        <v>8</v>
      </c>
      <c r="B10" s="34">
        <v>13.9</v>
      </c>
      <c r="C10" s="34">
        <v>7.7</v>
      </c>
      <c r="D10" s="7"/>
      <c r="E10" s="28">
        <v>27</v>
      </c>
      <c r="F10" s="28">
        <v>-1.5</v>
      </c>
    </row>
    <row r="11" spans="1:6" ht="18" x14ac:dyDescent="0.2">
      <c r="A11" s="5">
        <v>9</v>
      </c>
      <c r="B11" s="34">
        <v>15.7</v>
      </c>
      <c r="C11" s="34">
        <v>9.9</v>
      </c>
      <c r="D11" s="7"/>
      <c r="E11" s="28">
        <v>27</v>
      </c>
      <c r="F11" s="28">
        <v>-1.5</v>
      </c>
    </row>
    <row r="12" spans="1:6" ht="18" x14ac:dyDescent="0.2">
      <c r="A12" s="5">
        <v>10</v>
      </c>
      <c r="B12" s="34">
        <v>15.2</v>
      </c>
      <c r="C12" s="34">
        <v>7.4</v>
      </c>
      <c r="D12" s="7"/>
      <c r="E12" s="28">
        <v>27</v>
      </c>
      <c r="F12" s="28">
        <v>-1.5</v>
      </c>
    </row>
    <row r="13" spans="1:6" ht="18" x14ac:dyDescent="0.2">
      <c r="A13" s="5">
        <v>11</v>
      </c>
      <c r="B13" s="34">
        <v>13.6</v>
      </c>
      <c r="C13" s="34">
        <v>6.1</v>
      </c>
      <c r="D13" s="7"/>
      <c r="E13" s="28">
        <v>27</v>
      </c>
      <c r="F13" s="28">
        <v>-1.5</v>
      </c>
    </row>
    <row r="14" spans="1:6" ht="18" x14ac:dyDescent="0.2">
      <c r="A14" s="5">
        <v>12</v>
      </c>
      <c r="B14" s="34">
        <v>14.1</v>
      </c>
      <c r="C14" s="34">
        <v>6.6</v>
      </c>
      <c r="D14" s="7"/>
      <c r="E14" s="28">
        <v>27</v>
      </c>
      <c r="F14" s="28">
        <v>-1.5</v>
      </c>
    </row>
    <row r="15" spans="1:6" ht="18" x14ac:dyDescent="0.2">
      <c r="A15" s="5">
        <v>13</v>
      </c>
      <c r="B15" s="34">
        <v>11.7</v>
      </c>
      <c r="C15" s="34">
        <v>6.7</v>
      </c>
      <c r="D15" s="7"/>
      <c r="E15" s="28">
        <v>27</v>
      </c>
      <c r="F15" s="28">
        <v>-1.5</v>
      </c>
    </row>
    <row r="16" spans="1:6" ht="18" x14ac:dyDescent="0.2">
      <c r="A16" s="5">
        <v>14</v>
      </c>
      <c r="B16" s="34">
        <v>14.8</v>
      </c>
      <c r="C16" s="34">
        <v>8.1999999999999993</v>
      </c>
      <c r="D16" s="7"/>
      <c r="E16" s="28">
        <v>27</v>
      </c>
      <c r="F16" s="28">
        <v>-1.5</v>
      </c>
    </row>
    <row r="17" spans="1:6" ht="18" x14ac:dyDescent="0.2">
      <c r="A17" s="5">
        <v>15</v>
      </c>
      <c r="B17" s="127">
        <v>14.8</v>
      </c>
      <c r="C17" s="127">
        <v>7.7</v>
      </c>
      <c r="D17" s="7"/>
      <c r="E17" s="28">
        <v>27</v>
      </c>
      <c r="F17" s="28">
        <v>-1.5</v>
      </c>
    </row>
    <row r="18" spans="1:6" ht="18" x14ac:dyDescent="0.2">
      <c r="A18" s="5">
        <v>16</v>
      </c>
      <c r="B18" s="127">
        <v>13.2</v>
      </c>
      <c r="C18" s="127">
        <v>7.9</v>
      </c>
      <c r="D18" s="7"/>
      <c r="E18" s="28">
        <v>27</v>
      </c>
      <c r="F18" s="28">
        <v>-1.5</v>
      </c>
    </row>
    <row r="19" spans="1:6" ht="18" x14ac:dyDescent="0.2">
      <c r="A19" s="5">
        <v>17</v>
      </c>
      <c r="B19" s="127">
        <v>17.8</v>
      </c>
      <c r="C19" s="127">
        <v>6.4</v>
      </c>
      <c r="D19" s="7"/>
      <c r="E19" s="28">
        <v>27</v>
      </c>
      <c r="F19" s="28">
        <v>-1.5</v>
      </c>
    </row>
    <row r="20" spans="1:6" ht="18" x14ac:dyDescent="0.2">
      <c r="A20" s="5">
        <v>18</v>
      </c>
      <c r="B20" s="127">
        <v>14.7</v>
      </c>
      <c r="C20" s="127">
        <v>6.3</v>
      </c>
      <c r="D20" s="7"/>
      <c r="E20" s="28">
        <v>27</v>
      </c>
      <c r="F20" s="28">
        <v>-1.5</v>
      </c>
    </row>
    <row r="21" spans="1:6" ht="18" x14ac:dyDescent="0.2">
      <c r="A21" s="5">
        <v>19</v>
      </c>
      <c r="B21" s="127">
        <v>16.600000000000001</v>
      </c>
      <c r="C21" s="127">
        <v>5.6</v>
      </c>
      <c r="D21" s="7"/>
      <c r="E21" s="28">
        <v>27</v>
      </c>
      <c r="F21" s="28">
        <v>-1.5</v>
      </c>
    </row>
    <row r="22" spans="1:6" ht="18" x14ac:dyDescent="0.2">
      <c r="A22" s="5">
        <v>20</v>
      </c>
      <c r="B22" s="127">
        <v>13.7</v>
      </c>
      <c r="C22" s="127">
        <v>7.9</v>
      </c>
      <c r="D22" s="7"/>
      <c r="E22" s="28">
        <v>27</v>
      </c>
      <c r="F22" s="28">
        <v>-1.5</v>
      </c>
    </row>
    <row r="23" spans="1:6" ht="18" x14ac:dyDescent="0.2">
      <c r="A23" s="5">
        <v>21</v>
      </c>
      <c r="B23" s="127">
        <v>11.9</v>
      </c>
      <c r="C23" s="127">
        <v>8.9</v>
      </c>
      <c r="D23" s="7"/>
      <c r="E23" s="28">
        <v>27</v>
      </c>
      <c r="F23" s="28">
        <v>-1.5</v>
      </c>
    </row>
    <row r="24" spans="1:6" ht="18" x14ac:dyDescent="0.2">
      <c r="A24" s="5">
        <v>22</v>
      </c>
      <c r="B24" s="127">
        <v>14.9</v>
      </c>
      <c r="C24" s="127">
        <v>3.1</v>
      </c>
      <c r="D24" s="7"/>
      <c r="E24" s="28">
        <v>27</v>
      </c>
      <c r="F24" s="28">
        <v>-1.5</v>
      </c>
    </row>
    <row r="25" spans="1:6" ht="18" x14ac:dyDescent="0.2">
      <c r="A25" s="5">
        <v>23</v>
      </c>
      <c r="B25" s="127">
        <v>11.8</v>
      </c>
      <c r="C25" s="127">
        <v>3.2</v>
      </c>
      <c r="D25" s="7"/>
      <c r="E25" s="28">
        <v>27</v>
      </c>
      <c r="F25" s="28">
        <v>-1.5</v>
      </c>
    </row>
    <row r="26" spans="1:6" ht="18" x14ac:dyDescent="0.2">
      <c r="A26" s="5">
        <v>24</v>
      </c>
      <c r="B26" s="127">
        <v>13.8</v>
      </c>
      <c r="C26" s="127">
        <v>5.2</v>
      </c>
      <c r="D26" s="7"/>
      <c r="E26" s="28">
        <v>27</v>
      </c>
      <c r="F26" s="28">
        <v>-1.5</v>
      </c>
    </row>
    <row r="27" spans="1:6" ht="18" x14ac:dyDescent="0.2">
      <c r="A27" s="5">
        <v>25</v>
      </c>
      <c r="B27" s="127">
        <v>13.3</v>
      </c>
      <c r="C27" s="127">
        <v>4.7</v>
      </c>
      <c r="D27" s="7"/>
      <c r="E27" s="28">
        <v>27</v>
      </c>
      <c r="F27" s="28">
        <v>-1.5</v>
      </c>
    </row>
    <row r="28" spans="1:6" ht="18" x14ac:dyDescent="0.2">
      <c r="A28" s="5">
        <v>26</v>
      </c>
      <c r="B28" s="127">
        <v>18.3</v>
      </c>
      <c r="C28" s="127">
        <v>4.0999999999999996</v>
      </c>
      <c r="D28" s="7"/>
      <c r="E28" s="28">
        <v>27</v>
      </c>
      <c r="F28" s="28">
        <v>-1.5</v>
      </c>
    </row>
    <row r="29" spans="1:6" ht="18" x14ac:dyDescent="0.2">
      <c r="A29" s="5">
        <v>27</v>
      </c>
      <c r="B29" s="127">
        <v>19.2</v>
      </c>
      <c r="C29" s="127">
        <v>4</v>
      </c>
      <c r="D29" s="7"/>
      <c r="E29" s="28">
        <v>27</v>
      </c>
      <c r="F29" s="28">
        <v>-1.5</v>
      </c>
    </row>
    <row r="30" spans="1:6" ht="18" x14ac:dyDescent="0.2">
      <c r="A30" s="5">
        <v>28</v>
      </c>
      <c r="B30" s="127">
        <v>20.2</v>
      </c>
      <c r="C30" s="127">
        <v>8.6999999999999993</v>
      </c>
      <c r="D30" s="7"/>
      <c r="E30" s="28">
        <v>27</v>
      </c>
      <c r="F30" s="28">
        <v>-1.5</v>
      </c>
    </row>
    <row r="31" spans="1:6" ht="18" x14ac:dyDescent="0.2">
      <c r="A31" s="5">
        <v>29</v>
      </c>
      <c r="B31" s="127">
        <v>22.8</v>
      </c>
      <c r="C31" s="127">
        <v>8.8000000000000007</v>
      </c>
      <c r="D31" s="7"/>
      <c r="E31" s="28">
        <v>27</v>
      </c>
      <c r="F31" s="28">
        <v>-1.5</v>
      </c>
    </row>
    <row r="32" spans="1:6" ht="18" x14ac:dyDescent="0.2">
      <c r="A32" s="5">
        <v>30</v>
      </c>
      <c r="B32" s="127">
        <v>20.9</v>
      </c>
      <c r="C32" s="127">
        <v>6.3</v>
      </c>
      <c r="D32" s="7"/>
      <c r="E32" s="28">
        <v>27</v>
      </c>
      <c r="F32" s="28">
        <v>-1.5</v>
      </c>
    </row>
    <row r="33" spans="1:6" ht="18" x14ac:dyDescent="0.2">
      <c r="A33" s="5">
        <v>31</v>
      </c>
      <c r="B33" s="127">
        <v>22.6</v>
      </c>
      <c r="C33" s="127">
        <v>4.3</v>
      </c>
      <c r="D33" s="7"/>
      <c r="E33" s="28">
        <v>27</v>
      </c>
      <c r="F33" s="28">
        <v>-1.5</v>
      </c>
    </row>
    <row r="34" spans="1:6" ht="18" x14ac:dyDescent="0.2">
      <c r="A34" s="5" t="s">
        <v>7</v>
      </c>
      <c r="B34" s="10">
        <f>SUM(B3:B33)/31</f>
        <v>15.258064516129032</v>
      </c>
      <c r="C34" s="10">
        <f>SUM(C3:C33)/31</f>
        <v>5.1354838709677431</v>
      </c>
      <c r="D34" s="22"/>
    </row>
    <row r="35" spans="1:6" ht="18" x14ac:dyDescent="0.2">
      <c r="A35" s="13">
        <v>44317</v>
      </c>
      <c r="B35" s="14" t="s">
        <v>8</v>
      </c>
      <c r="C35" s="21" t="s">
        <v>9</v>
      </c>
    </row>
    <row r="36" spans="1:6" x14ac:dyDescent="0.2">
      <c r="A36" s="15" t="s">
        <v>10</v>
      </c>
      <c r="B36" s="16">
        <v>15</v>
      </c>
      <c r="C36" s="16">
        <f>$B$34</f>
        <v>15.258064516129032</v>
      </c>
      <c r="E36" s="25"/>
    </row>
    <row r="37" spans="1:6" x14ac:dyDescent="0.2">
      <c r="A37" s="15" t="s">
        <v>11</v>
      </c>
      <c r="B37" s="16">
        <v>6.8</v>
      </c>
      <c r="C37" s="16">
        <f>$C$34</f>
        <v>5.1354838709677431</v>
      </c>
      <c r="E37" s="25"/>
    </row>
    <row r="38" spans="1:6" x14ac:dyDescent="0.2">
      <c r="A38" s="15" t="s">
        <v>12</v>
      </c>
      <c r="B38" s="16">
        <v>11.1</v>
      </c>
      <c r="C38" s="16">
        <f>+(C36+C37)/2</f>
        <v>10.196774193548388</v>
      </c>
      <c r="E38" s="25"/>
    </row>
    <row r="39" spans="1:6" x14ac:dyDescent="0.2">
      <c r="A39" s="15" t="s">
        <v>13</v>
      </c>
      <c r="B39" s="16">
        <v>8.4</v>
      </c>
      <c r="C39" s="16">
        <f>+C36-C37</f>
        <v>10.122580645161289</v>
      </c>
      <c r="E39" s="25"/>
    </row>
    <row r="40" spans="1:6" x14ac:dyDescent="0.2">
      <c r="A40" s="17"/>
      <c r="B40" s="18"/>
      <c r="C40" s="18"/>
    </row>
    <row r="41" spans="1:6" x14ac:dyDescent="0.2">
      <c r="A41" s="17" t="s">
        <v>14</v>
      </c>
      <c r="B41" s="18">
        <v>27</v>
      </c>
      <c r="C41" s="35">
        <f>MAX(B2:B32)</f>
        <v>22.8</v>
      </c>
      <c r="D41" s="36"/>
    </row>
    <row r="42" spans="1:6" x14ac:dyDescent="0.2">
      <c r="A42" s="17" t="s">
        <v>15</v>
      </c>
      <c r="B42" s="18">
        <v>-1.5</v>
      </c>
      <c r="C42" s="35">
        <f>MIN(C3:C33)</f>
        <v>-2.8</v>
      </c>
      <c r="D42" s="36"/>
    </row>
    <row r="43" spans="1:6" x14ac:dyDescent="0.2">
      <c r="A43" s="17" t="s">
        <v>16</v>
      </c>
      <c r="B43" s="18">
        <v>8</v>
      </c>
      <c r="C43" s="35">
        <f>MIN(B2:B32)</f>
        <v>11.7</v>
      </c>
      <c r="D43" s="36"/>
    </row>
    <row r="44" spans="1:6" x14ac:dyDescent="0.2">
      <c r="A44" s="17" t="s">
        <v>17</v>
      </c>
      <c r="B44" s="18">
        <v>15</v>
      </c>
      <c r="C44" s="35">
        <f>MAX(C2:C32)</f>
        <v>9.9</v>
      </c>
      <c r="D44" s="36"/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3"/>
  <sheetViews>
    <sheetView topLeftCell="A17" workbookViewId="0">
      <selection activeCell="A34" sqref="A34:C43"/>
    </sheetView>
  </sheetViews>
  <sheetFormatPr baseColWidth="10" defaultRowHeight="16" x14ac:dyDescent="0.2"/>
  <cols>
    <col min="1" max="1" width="12.1640625" customWidth="1"/>
  </cols>
  <sheetData>
    <row r="1" spans="1:6" ht="20" x14ac:dyDescent="0.2">
      <c r="A1" s="1" t="s">
        <v>24</v>
      </c>
      <c r="B1" s="1"/>
      <c r="C1" s="1"/>
    </row>
    <row r="2" spans="1:6" ht="18" x14ac:dyDescent="0.2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</row>
    <row r="3" spans="1:6" ht="18" x14ac:dyDescent="0.2">
      <c r="A3" s="5">
        <v>1</v>
      </c>
      <c r="B3" s="6">
        <v>23.7</v>
      </c>
      <c r="C3" s="6">
        <v>9.4</v>
      </c>
      <c r="D3" s="7"/>
      <c r="E3" s="28">
        <v>32.5</v>
      </c>
      <c r="F3" s="28">
        <v>1.5</v>
      </c>
    </row>
    <row r="4" spans="1:6" ht="18" x14ac:dyDescent="0.2">
      <c r="A4" s="5">
        <v>2</v>
      </c>
      <c r="B4" s="6">
        <v>19.899999999999999</v>
      </c>
      <c r="C4" s="6">
        <v>13.3</v>
      </c>
      <c r="D4" s="7"/>
      <c r="E4" s="28">
        <v>32.5</v>
      </c>
      <c r="F4" s="28">
        <v>1.5</v>
      </c>
    </row>
    <row r="5" spans="1:6" ht="18" x14ac:dyDescent="0.2">
      <c r="A5" s="5">
        <v>3</v>
      </c>
      <c r="B5" s="6">
        <v>18.8</v>
      </c>
      <c r="C5" s="6">
        <v>6.4</v>
      </c>
      <c r="D5" s="7"/>
      <c r="E5" s="28">
        <v>32.5</v>
      </c>
      <c r="F5" s="28">
        <v>1.5</v>
      </c>
    </row>
    <row r="6" spans="1:6" ht="18" x14ac:dyDescent="0.2">
      <c r="A6" s="5">
        <v>4</v>
      </c>
      <c r="B6" s="6">
        <v>21.4</v>
      </c>
      <c r="C6" s="6">
        <v>3.4</v>
      </c>
      <c r="D6" s="7"/>
      <c r="E6" s="28">
        <v>32.5</v>
      </c>
      <c r="F6" s="28">
        <v>1.5</v>
      </c>
    </row>
    <row r="7" spans="1:6" ht="18" x14ac:dyDescent="0.2">
      <c r="A7" s="5">
        <v>5</v>
      </c>
      <c r="B7" s="6">
        <v>19.7</v>
      </c>
      <c r="C7" s="6">
        <v>5</v>
      </c>
      <c r="D7" s="7"/>
      <c r="E7" s="28">
        <v>32.5</v>
      </c>
      <c r="F7" s="28">
        <v>1.5</v>
      </c>
    </row>
    <row r="8" spans="1:6" ht="18" x14ac:dyDescent="0.2">
      <c r="A8" s="5">
        <v>6</v>
      </c>
      <c r="B8" s="6">
        <v>21.6</v>
      </c>
      <c r="C8" s="6">
        <v>9.9</v>
      </c>
      <c r="D8" s="7"/>
      <c r="E8" s="28">
        <v>32.5</v>
      </c>
      <c r="F8" s="28">
        <v>1.5</v>
      </c>
    </row>
    <row r="9" spans="1:6" ht="18" x14ac:dyDescent="0.2">
      <c r="A9" s="5">
        <v>7</v>
      </c>
      <c r="B9" s="6">
        <v>19.399999999999999</v>
      </c>
      <c r="C9" s="6">
        <v>7</v>
      </c>
      <c r="D9" s="7"/>
      <c r="E9" s="28">
        <v>32.5</v>
      </c>
      <c r="F9" s="28">
        <v>1.5</v>
      </c>
    </row>
    <row r="10" spans="1:6" ht="18" x14ac:dyDescent="0.2">
      <c r="A10" s="5">
        <v>8</v>
      </c>
      <c r="B10" s="6">
        <v>21.6</v>
      </c>
      <c r="C10" s="6">
        <v>5.7</v>
      </c>
      <c r="D10" s="7"/>
      <c r="E10" s="28">
        <v>32.5</v>
      </c>
      <c r="F10" s="28">
        <v>1.5</v>
      </c>
    </row>
    <row r="11" spans="1:6" ht="18" x14ac:dyDescent="0.2">
      <c r="A11" s="5">
        <v>9</v>
      </c>
      <c r="B11" s="6">
        <v>22.3</v>
      </c>
      <c r="C11" s="6">
        <v>6.4</v>
      </c>
      <c r="D11" s="7"/>
      <c r="E11" s="28">
        <v>32.5</v>
      </c>
      <c r="F11" s="28">
        <v>1.5</v>
      </c>
    </row>
    <row r="12" spans="1:6" ht="18" x14ac:dyDescent="0.2">
      <c r="A12" s="5">
        <v>10</v>
      </c>
      <c r="B12" s="6">
        <v>22</v>
      </c>
      <c r="C12" s="6">
        <v>14.9</v>
      </c>
      <c r="D12" s="7"/>
      <c r="E12" s="28">
        <v>32.5</v>
      </c>
      <c r="F12" s="28">
        <v>1.5</v>
      </c>
    </row>
    <row r="13" spans="1:6" ht="18" x14ac:dyDescent="0.2">
      <c r="A13" s="5">
        <v>11</v>
      </c>
      <c r="B13" s="6">
        <v>24.2</v>
      </c>
      <c r="C13" s="6">
        <v>13.2</v>
      </c>
      <c r="D13" s="7"/>
      <c r="E13" s="28">
        <v>32.5</v>
      </c>
      <c r="F13" s="28">
        <v>1.5</v>
      </c>
    </row>
    <row r="14" spans="1:6" ht="18" x14ac:dyDescent="0.2">
      <c r="A14" s="5">
        <v>12</v>
      </c>
      <c r="B14" s="6">
        <v>24.6</v>
      </c>
      <c r="C14" s="6">
        <v>10.199999999999999</v>
      </c>
      <c r="D14" s="7"/>
      <c r="E14" s="28">
        <v>32.5</v>
      </c>
      <c r="F14" s="28">
        <v>1.5</v>
      </c>
    </row>
    <row r="15" spans="1:6" ht="18" x14ac:dyDescent="0.2">
      <c r="A15" s="5">
        <v>13</v>
      </c>
      <c r="B15" s="6">
        <v>25.2</v>
      </c>
      <c r="C15" s="6">
        <v>8.6</v>
      </c>
      <c r="D15" s="7"/>
      <c r="E15" s="28">
        <v>32.5</v>
      </c>
      <c r="F15" s="28">
        <v>1.5</v>
      </c>
    </row>
    <row r="16" spans="1:6" ht="18" x14ac:dyDescent="0.2">
      <c r="A16" s="5">
        <v>14</v>
      </c>
      <c r="B16" s="6">
        <v>26.2</v>
      </c>
      <c r="C16" s="6">
        <v>9.8000000000000007</v>
      </c>
      <c r="D16" s="7"/>
      <c r="E16" s="28">
        <v>32.5</v>
      </c>
      <c r="F16" s="28">
        <v>1.5</v>
      </c>
    </row>
    <row r="17" spans="1:6" ht="18" x14ac:dyDescent="0.2">
      <c r="A17" s="5">
        <v>15</v>
      </c>
      <c r="B17" s="126">
        <v>26.8</v>
      </c>
      <c r="C17" s="6">
        <v>8.6999999999999993</v>
      </c>
      <c r="D17" s="7"/>
      <c r="E17" s="28">
        <v>32.5</v>
      </c>
      <c r="F17" s="28">
        <v>1.5</v>
      </c>
    </row>
    <row r="18" spans="1:6" ht="18" x14ac:dyDescent="0.2">
      <c r="A18" s="5">
        <v>16</v>
      </c>
      <c r="B18" s="126">
        <v>25.7</v>
      </c>
      <c r="C18" s="6">
        <v>7.8</v>
      </c>
      <c r="D18" s="7"/>
      <c r="E18" s="28">
        <v>32.5</v>
      </c>
      <c r="F18" s="28">
        <v>1.5</v>
      </c>
    </row>
    <row r="19" spans="1:6" ht="18" x14ac:dyDescent="0.2">
      <c r="A19" s="5">
        <v>17</v>
      </c>
      <c r="B19" s="126">
        <v>21.9</v>
      </c>
      <c r="C19" s="6">
        <v>12</v>
      </c>
      <c r="D19" s="7"/>
      <c r="E19" s="28">
        <v>32.5</v>
      </c>
      <c r="F19" s="28">
        <v>1.5</v>
      </c>
    </row>
    <row r="20" spans="1:6" ht="18" x14ac:dyDescent="0.2">
      <c r="A20" s="5">
        <v>18</v>
      </c>
      <c r="B20" s="126">
        <v>17</v>
      </c>
      <c r="C20" s="6">
        <v>14</v>
      </c>
      <c r="D20" s="7"/>
      <c r="E20" s="28">
        <v>32.5</v>
      </c>
      <c r="F20" s="28">
        <v>1.5</v>
      </c>
    </row>
    <row r="21" spans="1:6" ht="18" x14ac:dyDescent="0.2">
      <c r="A21" s="5">
        <v>19</v>
      </c>
      <c r="B21" s="126">
        <v>16</v>
      </c>
      <c r="C21" s="6">
        <v>13</v>
      </c>
      <c r="D21" s="7"/>
      <c r="E21" s="28">
        <v>32.5</v>
      </c>
      <c r="F21" s="28">
        <v>1.5</v>
      </c>
    </row>
    <row r="22" spans="1:6" ht="18" x14ac:dyDescent="0.2">
      <c r="A22" s="5">
        <v>20</v>
      </c>
      <c r="B22" s="126">
        <v>17</v>
      </c>
      <c r="C22" s="6">
        <v>13</v>
      </c>
      <c r="D22" s="7"/>
      <c r="E22" s="28">
        <v>32.5</v>
      </c>
      <c r="F22" s="28">
        <v>1.5</v>
      </c>
    </row>
    <row r="23" spans="1:6" ht="18" x14ac:dyDescent="0.2">
      <c r="A23" s="5">
        <v>21</v>
      </c>
      <c r="B23" s="126">
        <v>14</v>
      </c>
      <c r="C23" s="6">
        <v>11</v>
      </c>
      <c r="D23" s="7"/>
      <c r="E23" s="28">
        <v>32.5</v>
      </c>
      <c r="F23" s="28">
        <v>1.5</v>
      </c>
    </row>
    <row r="24" spans="1:6" ht="18" x14ac:dyDescent="0.2">
      <c r="A24" s="5">
        <v>22</v>
      </c>
      <c r="B24" s="126">
        <v>19</v>
      </c>
      <c r="C24" s="6">
        <v>9.3000000000000007</v>
      </c>
      <c r="D24" s="7" t="s">
        <v>6</v>
      </c>
      <c r="E24" s="28">
        <v>32.5</v>
      </c>
      <c r="F24" s="28">
        <v>1.5</v>
      </c>
    </row>
    <row r="25" spans="1:6" ht="18" x14ac:dyDescent="0.2">
      <c r="A25" s="5">
        <v>23</v>
      </c>
      <c r="B25" s="126">
        <v>21</v>
      </c>
      <c r="C25" s="6">
        <v>4.9000000000000004</v>
      </c>
      <c r="D25" s="7"/>
      <c r="E25" s="28">
        <v>32.5</v>
      </c>
      <c r="F25" s="28">
        <v>1.5</v>
      </c>
    </row>
    <row r="26" spans="1:6" ht="18" x14ac:dyDescent="0.2">
      <c r="A26" s="5">
        <v>24</v>
      </c>
      <c r="B26" s="126">
        <v>21.5</v>
      </c>
      <c r="C26" s="6">
        <v>9.8000000000000007</v>
      </c>
      <c r="D26" s="7"/>
      <c r="E26" s="28">
        <v>32.5</v>
      </c>
      <c r="F26" s="28">
        <v>1.5</v>
      </c>
    </row>
    <row r="27" spans="1:6" ht="18" x14ac:dyDescent="0.2">
      <c r="A27" s="5">
        <v>25</v>
      </c>
      <c r="B27" s="126">
        <v>19.100000000000001</v>
      </c>
      <c r="C27" s="6">
        <v>11.4</v>
      </c>
      <c r="D27" s="7" t="s">
        <v>6</v>
      </c>
      <c r="E27" s="28">
        <v>32.5</v>
      </c>
      <c r="F27" s="28">
        <v>1.5</v>
      </c>
    </row>
    <row r="28" spans="1:6" ht="18" x14ac:dyDescent="0.2">
      <c r="A28" s="5">
        <v>26</v>
      </c>
      <c r="B28" s="126">
        <v>19.100000000000001</v>
      </c>
      <c r="C28" s="6">
        <v>10.9</v>
      </c>
      <c r="D28" s="7"/>
      <c r="E28" s="28">
        <v>32.5</v>
      </c>
      <c r="F28" s="28">
        <v>1.5</v>
      </c>
    </row>
    <row r="29" spans="1:6" ht="18" x14ac:dyDescent="0.2">
      <c r="A29" s="5">
        <v>27</v>
      </c>
      <c r="B29" s="126">
        <v>18.8</v>
      </c>
      <c r="C29" s="6">
        <v>13.4</v>
      </c>
      <c r="D29" s="7"/>
      <c r="E29" s="28">
        <v>32.5</v>
      </c>
      <c r="F29" s="28">
        <v>1.5</v>
      </c>
    </row>
    <row r="30" spans="1:6" ht="18" x14ac:dyDescent="0.2">
      <c r="A30" s="5">
        <v>28</v>
      </c>
      <c r="B30" s="126">
        <v>22.2</v>
      </c>
      <c r="C30" s="6">
        <v>14.1</v>
      </c>
      <c r="D30" s="7"/>
      <c r="E30" s="28">
        <v>32.5</v>
      </c>
      <c r="F30" s="28">
        <v>1.5</v>
      </c>
    </row>
    <row r="31" spans="1:6" ht="18" x14ac:dyDescent="0.2">
      <c r="A31" s="5">
        <v>29</v>
      </c>
      <c r="B31" s="126">
        <v>19.600000000000001</v>
      </c>
      <c r="C31" s="6">
        <v>12.7</v>
      </c>
      <c r="D31" s="7"/>
      <c r="E31" s="28">
        <v>32.5</v>
      </c>
      <c r="F31" s="28">
        <v>1.5</v>
      </c>
    </row>
    <row r="32" spans="1:6" ht="18" x14ac:dyDescent="0.2">
      <c r="A32" s="5">
        <v>30</v>
      </c>
      <c r="B32" s="126">
        <v>25.8</v>
      </c>
      <c r="C32" s="6">
        <v>9.1</v>
      </c>
      <c r="D32" s="7"/>
      <c r="E32" s="28">
        <v>32.5</v>
      </c>
      <c r="F32" s="28">
        <v>1.5</v>
      </c>
    </row>
    <row r="33" spans="1:6" ht="18" x14ac:dyDescent="0.2">
      <c r="A33" s="5" t="s">
        <v>7</v>
      </c>
      <c r="B33" s="10">
        <f>SUM(B3:B32)/30</f>
        <v>21.169999999999998</v>
      </c>
      <c r="C33" s="10">
        <f>SUM(C3:C32)/30</f>
        <v>9.9433333333333351</v>
      </c>
      <c r="D33" s="22"/>
    </row>
    <row r="34" spans="1:6" ht="18" x14ac:dyDescent="0.2">
      <c r="A34" s="13">
        <v>44348</v>
      </c>
      <c r="B34" s="14" t="s">
        <v>8</v>
      </c>
      <c r="C34" s="14" t="s">
        <v>9</v>
      </c>
    </row>
    <row r="35" spans="1:6" x14ac:dyDescent="0.2">
      <c r="A35" s="15" t="s">
        <v>10</v>
      </c>
      <c r="B35" s="18">
        <v>18.399999999999999</v>
      </c>
      <c r="C35" s="16">
        <f>$B$33</f>
        <v>21.169999999999998</v>
      </c>
      <c r="E35" s="37"/>
      <c r="F35" s="25"/>
    </row>
    <row r="36" spans="1:6" x14ac:dyDescent="0.2">
      <c r="A36" s="15" t="s">
        <v>11</v>
      </c>
      <c r="B36" s="18">
        <v>9.8000000000000007</v>
      </c>
      <c r="C36" s="16">
        <f>$C$33</f>
        <v>9.9433333333333351</v>
      </c>
      <c r="E36" s="37"/>
      <c r="F36" s="25"/>
    </row>
    <row r="37" spans="1:6" x14ac:dyDescent="0.2">
      <c r="A37" s="15" t="s">
        <v>12</v>
      </c>
      <c r="B37" s="18">
        <v>14.1</v>
      </c>
      <c r="C37" s="16">
        <f>+(C35+C36)/2</f>
        <v>15.556666666666667</v>
      </c>
      <c r="E37" s="37"/>
      <c r="F37" s="25"/>
    </row>
    <row r="38" spans="1:6" x14ac:dyDescent="0.2">
      <c r="A38" s="15" t="s">
        <v>13</v>
      </c>
      <c r="B38" s="18">
        <v>8.6</v>
      </c>
      <c r="C38" s="16">
        <f>+C35-C36</f>
        <v>11.226666666666663</v>
      </c>
      <c r="E38" s="37"/>
      <c r="F38" s="25"/>
    </row>
    <row r="39" spans="1:6" x14ac:dyDescent="0.2">
      <c r="A39" s="17"/>
      <c r="B39" s="18"/>
      <c r="C39" s="18"/>
      <c r="E39" s="38"/>
      <c r="F39" s="12"/>
    </row>
    <row r="40" spans="1:6" x14ac:dyDescent="0.2">
      <c r="A40" s="17" t="s">
        <v>14</v>
      </c>
      <c r="B40" s="18">
        <v>32.5</v>
      </c>
      <c r="C40" s="18">
        <f>MAX(B2:B32)</f>
        <v>26.8</v>
      </c>
      <c r="D40" s="39"/>
      <c r="E40" s="38"/>
      <c r="F40" s="12"/>
    </row>
    <row r="41" spans="1:6" x14ac:dyDescent="0.2">
      <c r="A41" s="17" t="s">
        <v>15</v>
      </c>
      <c r="B41" s="18">
        <v>1.5</v>
      </c>
      <c r="C41" s="18">
        <f>MIN(C2:C32)</f>
        <v>3.4</v>
      </c>
      <c r="D41" s="39"/>
      <c r="E41" s="38"/>
      <c r="F41" s="12"/>
    </row>
    <row r="42" spans="1:6" x14ac:dyDescent="0.2">
      <c r="A42" s="17" t="s">
        <v>16</v>
      </c>
      <c r="B42" s="18">
        <v>10</v>
      </c>
      <c r="C42" s="18">
        <f>MIN(B2:B32)</f>
        <v>14</v>
      </c>
      <c r="D42" s="39"/>
      <c r="E42" s="38"/>
      <c r="F42" s="12"/>
    </row>
    <row r="43" spans="1:6" x14ac:dyDescent="0.2">
      <c r="A43" s="17" t="s">
        <v>17</v>
      </c>
      <c r="B43" s="18">
        <v>18.5</v>
      </c>
      <c r="C43" s="18">
        <f>MAX(C2:C32)</f>
        <v>14.9</v>
      </c>
      <c r="D43" s="39"/>
      <c r="E43" s="38"/>
      <c r="F43" s="12"/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4"/>
  <sheetViews>
    <sheetView topLeftCell="A24" workbookViewId="0">
      <selection activeCell="A35" sqref="A35:C44"/>
    </sheetView>
  </sheetViews>
  <sheetFormatPr baseColWidth="10" defaultRowHeight="16" x14ac:dyDescent="0.2"/>
  <cols>
    <col min="4" max="4" width="12.5" customWidth="1"/>
  </cols>
  <sheetData>
    <row r="1" spans="1:6" ht="20" x14ac:dyDescent="0.2">
      <c r="A1" s="1" t="s">
        <v>25</v>
      </c>
      <c r="B1" s="40"/>
    </row>
    <row r="2" spans="1:6" ht="18" x14ac:dyDescent="0.2">
      <c r="A2" s="2" t="s">
        <v>0</v>
      </c>
      <c r="B2" s="41" t="s">
        <v>1</v>
      </c>
      <c r="C2" s="3" t="s">
        <v>2</v>
      </c>
      <c r="D2" s="3" t="s">
        <v>3</v>
      </c>
      <c r="E2" s="4" t="s">
        <v>4</v>
      </c>
      <c r="F2" s="4" t="s">
        <v>5</v>
      </c>
    </row>
    <row r="3" spans="1:6" ht="18" x14ac:dyDescent="0.2">
      <c r="A3" s="5">
        <v>1</v>
      </c>
      <c r="B3" s="42">
        <v>24.6</v>
      </c>
      <c r="C3" s="6">
        <v>11</v>
      </c>
      <c r="D3" s="7" t="s">
        <v>6</v>
      </c>
      <c r="E3" s="28">
        <v>31.5</v>
      </c>
      <c r="F3" s="28">
        <v>4.5</v>
      </c>
    </row>
    <row r="4" spans="1:6" ht="18" x14ac:dyDescent="0.2">
      <c r="A4" s="5">
        <v>2</v>
      </c>
      <c r="B4" s="42">
        <v>23.3</v>
      </c>
      <c r="C4" s="6">
        <v>11.6</v>
      </c>
      <c r="D4" s="7" t="s">
        <v>6</v>
      </c>
      <c r="E4" s="28">
        <v>31.5</v>
      </c>
      <c r="F4" s="28">
        <v>4.5</v>
      </c>
    </row>
    <row r="5" spans="1:6" ht="18" x14ac:dyDescent="0.2">
      <c r="A5" s="5">
        <v>3</v>
      </c>
      <c r="B5" s="42">
        <v>22.5</v>
      </c>
      <c r="C5" s="6">
        <v>13.8</v>
      </c>
      <c r="D5" s="7" t="s">
        <v>6</v>
      </c>
      <c r="E5" s="28">
        <v>31.5</v>
      </c>
      <c r="F5" s="28">
        <v>4.5</v>
      </c>
    </row>
    <row r="6" spans="1:6" ht="18" x14ac:dyDescent="0.2">
      <c r="A6" s="5">
        <v>4</v>
      </c>
      <c r="B6" s="42">
        <v>20.2</v>
      </c>
      <c r="C6" s="6">
        <v>12.8</v>
      </c>
      <c r="D6" s="7"/>
      <c r="E6" s="28">
        <v>31.5</v>
      </c>
      <c r="F6" s="28">
        <v>4.5</v>
      </c>
    </row>
    <row r="7" spans="1:6" ht="18" x14ac:dyDescent="0.2">
      <c r="A7" s="5">
        <v>5</v>
      </c>
      <c r="B7" s="42">
        <v>17.899999999999999</v>
      </c>
      <c r="C7" s="6">
        <v>10.199999999999999</v>
      </c>
      <c r="D7" s="7"/>
      <c r="E7" s="28">
        <v>31.5</v>
      </c>
      <c r="F7" s="28">
        <v>4.5</v>
      </c>
    </row>
    <row r="8" spans="1:6" ht="18" x14ac:dyDescent="0.2">
      <c r="A8" s="5">
        <v>6</v>
      </c>
      <c r="B8" s="42">
        <v>20.2</v>
      </c>
      <c r="C8" s="6">
        <v>10.6</v>
      </c>
      <c r="D8" s="7"/>
      <c r="E8" s="28">
        <v>31.5</v>
      </c>
      <c r="F8" s="28">
        <v>4.5</v>
      </c>
    </row>
    <row r="9" spans="1:6" ht="18" x14ac:dyDescent="0.2">
      <c r="A9" s="5">
        <v>7</v>
      </c>
      <c r="B9" s="42">
        <v>20.8</v>
      </c>
      <c r="C9" s="6">
        <v>13.3</v>
      </c>
      <c r="D9" s="7"/>
      <c r="E9" s="28">
        <v>31.5</v>
      </c>
      <c r="F9" s="28">
        <v>4.5</v>
      </c>
    </row>
    <row r="10" spans="1:6" ht="18" x14ac:dyDescent="0.2">
      <c r="A10" s="5">
        <v>8</v>
      </c>
      <c r="B10" s="42">
        <v>24.6</v>
      </c>
      <c r="C10" s="6">
        <v>11.1</v>
      </c>
      <c r="D10" s="7"/>
      <c r="E10" s="28">
        <v>31.5</v>
      </c>
      <c r="F10" s="28">
        <v>4.5</v>
      </c>
    </row>
    <row r="11" spans="1:6" ht="18" x14ac:dyDescent="0.2">
      <c r="A11" s="5">
        <v>9</v>
      </c>
      <c r="B11" s="42">
        <v>18.3</v>
      </c>
      <c r="C11" s="6">
        <v>9.6999999999999993</v>
      </c>
      <c r="D11" s="7"/>
      <c r="E11" s="28">
        <v>31.5</v>
      </c>
      <c r="F11" s="28">
        <v>4.5</v>
      </c>
    </row>
    <row r="12" spans="1:6" ht="18" x14ac:dyDescent="0.2">
      <c r="A12" s="5">
        <v>10</v>
      </c>
      <c r="B12" s="42">
        <v>20.7</v>
      </c>
      <c r="C12" s="6">
        <v>12.3</v>
      </c>
      <c r="D12" s="7"/>
      <c r="E12" s="28">
        <v>31.5</v>
      </c>
      <c r="F12" s="28">
        <v>4.5</v>
      </c>
    </row>
    <row r="13" spans="1:6" ht="18" x14ac:dyDescent="0.2">
      <c r="A13" s="5">
        <v>11</v>
      </c>
      <c r="B13" s="42">
        <v>22.9</v>
      </c>
      <c r="C13" s="6">
        <v>12.8</v>
      </c>
      <c r="D13" s="7"/>
      <c r="E13" s="28">
        <v>31.5</v>
      </c>
      <c r="F13" s="28">
        <v>4.5</v>
      </c>
    </row>
    <row r="14" spans="1:6" ht="18" x14ac:dyDescent="0.2">
      <c r="A14" s="5">
        <v>12</v>
      </c>
      <c r="B14" s="42">
        <v>23.7</v>
      </c>
      <c r="C14" s="6">
        <v>12.3</v>
      </c>
      <c r="D14" s="7"/>
      <c r="E14" s="28">
        <v>31.5</v>
      </c>
      <c r="F14" s="28">
        <v>4.5</v>
      </c>
    </row>
    <row r="15" spans="1:6" ht="18" x14ac:dyDescent="0.2">
      <c r="A15" s="5">
        <v>13</v>
      </c>
      <c r="B15" s="42">
        <v>24.7</v>
      </c>
      <c r="C15" s="6">
        <v>12.2</v>
      </c>
      <c r="D15" s="7"/>
      <c r="E15" s="28">
        <v>31.5</v>
      </c>
      <c r="F15" s="28">
        <v>4.5</v>
      </c>
    </row>
    <row r="16" spans="1:6" ht="18" x14ac:dyDescent="0.2">
      <c r="A16" s="5">
        <v>14</v>
      </c>
      <c r="B16" s="42">
        <v>23.2</v>
      </c>
      <c r="C16" s="6">
        <v>10.5</v>
      </c>
      <c r="D16" s="7"/>
      <c r="E16" s="28">
        <v>31.5</v>
      </c>
      <c r="F16" s="28">
        <v>4.5</v>
      </c>
    </row>
    <row r="17" spans="1:6" ht="18" x14ac:dyDescent="0.2">
      <c r="A17" s="5">
        <v>15</v>
      </c>
      <c r="B17" s="42">
        <v>25.9</v>
      </c>
      <c r="C17" s="6">
        <v>13.5</v>
      </c>
      <c r="D17" s="7"/>
      <c r="E17" s="28">
        <v>31.5</v>
      </c>
      <c r="F17" s="28">
        <v>4.5</v>
      </c>
    </row>
    <row r="18" spans="1:6" ht="18" x14ac:dyDescent="0.2">
      <c r="A18" s="5">
        <v>16</v>
      </c>
      <c r="B18" s="42">
        <v>27.4</v>
      </c>
      <c r="C18" s="6">
        <v>11.4</v>
      </c>
      <c r="D18" s="7"/>
      <c r="E18" s="28">
        <v>31.5</v>
      </c>
      <c r="F18" s="28">
        <v>4.5</v>
      </c>
    </row>
    <row r="19" spans="1:6" ht="18" x14ac:dyDescent="0.2">
      <c r="A19" s="5">
        <v>17</v>
      </c>
      <c r="B19" s="42">
        <v>29.4</v>
      </c>
      <c r="C19" s="6">
        <v>13.6</v>
      </c>
      <c r="D19" s="7"/>
      <c r="E19" s="28">
        <v>31.5</v>
      </c>
      <c r="F19" s="28">
        <v>4.5</v>
      </c>
    </row>
    <row r="20" spans="1:6" ht="18" x14ac:dyDescent="0.2">
      <c r="A20" s="5">
        <v>18</v>
      </c>
      <c r="B20" s="42">
        <v>29.3</v>
      </c>
      <c r="C20" s="6">
        <v>12.4</v>
      </c>
      <c r="D20" s="7"/>
      <c r="E20" s="28">
        <v>31.5</v>
      </c>
      <c r="F20" s="28">
        <v>4.5</v>
      </c>
    </row>
    <row r="21" spans="1:6" ht="18" x14ac:dyDescent="0.2">
      <c r="A21" s="5">
        <v>19</v>
      </c>
      <c r="B21" s="42">
        <v>29.3</v>
      </c>
      <c r="C21" s="6">
        <v>12.3</v>
      </c>
      <c r="D21" s="7"/>
      <c r="E21" s="28">
        <v>31.5</v>
      </c>
      <c r="F21" s="28">
        <v>4.5</v>
      </c>
    </row>
    <row r="22" spans="1:6" ht="18" x14ac:dyDescent="0.2">
      <c r="A22" s="5">
        <v>20</v>
      </c>
      <c r="B22" s="42">
        <v>31.9</v>
      </c>
      <c r="C22" s="6">
        <v>11.8</v>
      </c>
      <c r="D22" s="7"/>
      <c r="E22" s="28">
        <v>31.5</v>
      </c>
      <c r="F22" s="28">
        <v>4.5</v>
      </c>
    </row>
    <row r="23" spans="1:6" ht="18" x14ac:dyDescent="0.2">
      <c r="A23" s="5">
        <v>21</v>
      </c>
      <c r="B23" s="42">
        <v>31.9</v>
      </c>
      <c r="C23" s="6">
        <v>13.1</v>
      </c>
      <c r="D23" s="7"/>
      <c r="E23" s="28">
        <v>31.5</v>
      </c>
      <c r="F23" s="28">
        <v>4.5</v>
      </c>
    </row>
    <row r="24" spans="1:6" ht="18" x14ac:dyDescent="0.2">
      <c r="A24" s="5">
        <v>22</v>
      </c>
      <c r="B24" s="42">
        <v>28.6</v>
      </c>
      <c r="C24" s="6">
        <v>14.8</v>
      </c>
      <c r="D24" s="7"/>
      <c r="E24" s="28">
        <v>31.5</v>
      </c>
      <c r="F24" s="28">
        <v>4.5</v>
      </c>
    </row>
    <row r="25" spans="1:6" ht="18" x14ac:dyDescent="0.2">
      <c r="A25" s="5">
        <v>23</v>
      </c>
      <c r="B25" s="42">
        <v>27.1</v>
      </c>
      <c r="C25" s="6">
        <v>15.9</v>
      </c>
      <c r="D25" s="7"/>
      <c r="E25" s="28">
        <v>31.5</v>
      </c>
      <c r="F25" s="28">
        <v>4.5</v>
      </c>
    </row>
    <row r="26" spans="1:6" ht="18" x14ac:dyDescent="0.2">
      <c r="A26" s="5">
        <v>24</v>
      </c>
      <c r="B26" s="42">
        <v>22.5</v>
      </c>
      <c r="C26" s="6">
        <v>14.5</v>
      </c>
      <c r="D26" s="7"/>
      <c r="E26" s="28">
        <v>31.5</v>
      </c>
      <c r="F26" s="28">
        <v>4.5</v>
      </c>
    </row>
    <row r="27" spans="1:6" ht="18" x14ac:dyDescent="0.2">
      <c r="A27" s="5">
        <v>25</v>
      </c>
      <c r="B27" s="42">
        <v>22.9</v>
      </c>
      <c r="C27" s="6">
        <v>12.8</v>
      </c>
      <c r="D27" s="7"/>
      <c r="E27" s="28">
        <v>31.5</v>
      </c>
      <c r="F27" s="28">
        <v>4.5</v>
      </c>
    </row>
    <row r="28" spans="1:6" ht="18" x14ac:dyDescent="0.2">
      <c r="A28" s="5">
        <v>26</v>
      </c>
      <c r="B28" s="42">
        <v>28.2</v>
      </c>
      <c r="C28" s="6">
        <v>11.2</v>
      </c>
      <c r="D28" s="7"/>
      <c r="E28" s="28">
        <v>31.5</v>
      </c>
      <c r="F28" s="28">
        <v>4.5</v>
      </c>
    </row>
    <row r="29" spans="1:6" ht="18" x14ac:dyDescent="0.2">
      <c r="A29" s="5">
        <v>27</v>
      </c>
      <c r="B29" s="42">
        <v>21</v>
      </c>
      <c r="C29" s="6">
        <v>14.8</v>
      </c>
      <c r="D29" s="7"/>
      <c r="E29" s="28">
        <v>31.5</v>
      </c>
      <c r="F29" s="28">
        <v>4.5</v>
      </c>
    </row>
    <row r="30" spans="1:6" ht="18" x14ac:dyDescent="0.2">
      <c r="A30" s="5">
        <v>28</v>
      </c>
      <c r="B30" s="42">
        <v>21.3</v>
      </c>
      <c r="C30" s="6">
        <v>12.3</v>
      </c>
      <c r="D30" s="7"/>
      <c r="E30" s="28">
        <v>31.5</v>
      </c>
      <c r="F30" s="28">
        <v>4.5</v>
      </c>
    </row>
    <row r="31" spans="1:6" ht="18" x14ac:dyDescent="0.2">
      <c r="A31" s="5">
        <v>29</v>
      </c>
      <c r="B31" s="42">
        <v>23</v>
      </c>
      <c r="C31" s="6">
        <v>12</v>
      </c>
      <c r="D31" s="7"/>
      <c r="E31" s="28">
        <v>31.5</v>
      </c>
      <c r="F31" s="28">
        <v>4.5</v>
      </c>
    </row>
    <row r="32" spans="1:6" ht="18" x14ac:dyDescent="0.2">
      <c r="A32" s="5">
        <v>30</v>
      </c>
      <c r="B32" s="42">
        <v>18.3</v>
      </c>
      <c r="C32" s="6">
        <v>13.3</v>
      </c>
      <c r="D32" s="7"/>
      <c r="E32" s="28">
        <v>31.5</v>
      </c>
      <c r="F32" s="28">
        <v>4.5</v>
      </c>
    </row>
    <row r="33" spans="1:6" ht="18" x14ac:dyDescent="0.2">
      <c r="A33" s="5">
        <v>31</v>
      </c>
      <c r="B33" s="42">
        <v>18.600000000000001</v>
      </c>
      <c r="C33" s="6">
        <v>12.6</v>
      </c>
      <c r="D33" s="7"/>
      <c r="E33" s="28">
        <v>31.5</v>
      </c>
      <c r="F33" s="28">
        <v>4.5</v>
      </c>
    </row>
    <row r="34" spans="1:6" ht="18" x14ac:dyDescent="0.2">
      <c r="A34" s="5" t="s">
        <v>7</v>
      </c>
      <c r="B34" s="43">
        <f>SUM(B3:B33)/31</f>
        <v>24.006451612903223</v>
      </c>
      <c r="C34" s="10">
        <f>SUM(C3:C33)/31</f>
        <v>12.467741935483874</v>
      </c>
      <c r="D34" s="22"/>
    </row>
    <row r="35" spans="1:6" ht="18" x14ac:dyDescent="0.2">
      <c r="A35" s="13">
        <v>44378</v>
      </c>
      <c r="B35" s="44" t="s">
        <v>8</v>
      </c>
      <c r="C35" s="14" t="s">
        <v>9</v>
      </c>
    </row>
    <row r="36" spans="1:6" x14ac:dyDescent="0.2">
      <c r="A36" s="15" t="s">
        <v>10</v>
      </c>
      <c r="B36" s="45">
        <v>20.399999999999999</v>
      </c>
      <c r="C36" s="16">
        <f>$B$34</f>
        <v>24.006451612903223</v>
      </c>
      <c r="D36" s="33"/>
      <c r="E36" s="25"/>
      <c r="F36" s="25"/>
    </row>
    <row r="37" spans="1:6" x14ac:dyDescent="0.2">
      <c r="A37" s="15" t="s">
        <v>11</v>
      </c>
      <c r="B37" s="45">
        <v>11.7</v>
      </c>
      <c r="C37" s="16">
        <f>$C$34</f>
        <v>12.467741935483874</v>
      </c>
      <c r="E37" s="25"/>
      <c r="F37" s="25"/>
    </row>
    <row r="38" spans="1:6" x14ac:dyDescent="0.2">
      <c r="A38" s="15" t="s">
        <v>12</v>
      </c>
      <c r="B38" s="45">
        <v>16.100000000000001</v>
      </c>
      <c r="C38" s="16">
        <f>+(C36+C37)/2</f>
        <v>18.237096774193549</v>
      </c>
      <c r="E38" s="25"/>
      <c r="F38" s="25"/>
    </row>
    <row r="39" spans="1:6" x14ac:dyDescent="0.2">
      <c r="A39" s="15" t="s">
        <v>13</v>
      </c>
      <c r="B39" s="45">
        <v>8.6999999999999993</v>
      </c>
      <c r="C39" s="16">
        <f>+C36-C37</f>
        <v>11.53870967741935</v>
      </c>
      <c r="E39" s="25"/>
      <c r="F39" s="25"/>
    </row>
    <row r="40" spans="1:6" x14ac:dyDescent="0.2">
      <c r="A40" s="17"/>
      <c r="B40" s="46"/>
      <c r="C40" s="18"/>
      <c r="E40" s="12"/>
      <c r="F40" s="12"/>
    </row>
    <row r="41" spans="1:6" x14ac:dyDescent="0.2">
      <c r="A41" s="17" t="s">
        <v>14</v>
      </c>
      <c r="B41" s="46">
        <v>31.5</v>
      </c>
      <c r="C41" s="18">
        <f>MAX(B3:B33)</f>
        <v>31.9</v>
      </c>
      <c r="D41" s="47"/>
      <c r="E41" s="12"/>
      <c r="F41" s="12"/>
    </row>
    <row r="42" spans="1:6" x14ac:dyDescent="0.2">
      <c r="A42" s="17" t="s">
        <v>15</v>
      </c>
      <c r="B42" s="46">
        <v>4.5</v>
      </c>
      <c r="C42" s="18">
        <f>MIN(C3:C33)</f>
        <v>9.6999999999999993</v>
      </c>
      <c r="D42" s="47"/>
      <c r="E42" s="12"/>
      <c r="F42" s="12"/>
    </row>
    <row r="43" spans="1:6" x14ac:dyDescent="0.2">
      <c r="A43" s="17" t="s">
        <v>16</v>
      </c>
      <c r="B43" s="46">
        <v>12.5</v>
      </c>
      <c r="C43" s="18">
        <f>MIN(B3:B33)</f>
        <v>17.899999999999999</v>
      </c>
      <c r="D43" s="47"/>
      <c r="E43" s="12"/>
      <c r="F43" s="12"/>
    </row>
    <row r="44" spans="1:6" x14ac:dyDescent="0.2">
      <c r="A44" s="17" t="s">
        <v>17</v>
      </c>
      <c r="B44" s="46">
        <v>19</v>
      </c>
      <c r="C44" s="18">
        <f>MAX(C3:C33)</f>
        <v>15.9</v>
      </c>
      <c r="D44" s="47"/>
      <c r="E44" s="12"/>
      <c r="F44" s="12"/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4"/>
  <sheetViews>
    <sheetView topLeftCell="A13" workbookViewId="0">
      <selection activeCell="A35" sqref="A35:C44"/>
    </sheetView>
  </sheetViews>
  <sheetFormatPr baseColWidth="10" defaultRowHeight="16" x14ac:dyDescent="0.2"/>
  <cols>
    <col min="1" max="1" width="12.5" customWidth="1"/>
    <col min="4" max="4" width="12" customWidth="1"/>
  </cols>
  <sheetData>
    <row r="1" spans="1:6" ht="20" x14ac:dyDescent="0.2">
      <c r="A1" s="1" t="s">
        <v>26</v>
      </c>
      <c r="B1" s="1"/>
      <c r="C1" s="1"/>
    </row>
    <row r="2" spans="1:6" ht="18" x14ac:dyDescent="0.2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</row>
    <row r="3" spans="1:6" ht="18" x14ac:dyDescent="0.2">
      <c r="A3" s="5">
        <v>1</v>
      </c>
      <c r="B3" s="134">
        <v>21.6</v>
      </c>
      <c r="C3" s="134">
        <v>11.2</v>
      </c>
      <c r="D3" s="7" t="s">
        <v>6</v>
      </c>
      <c r="E3" s="28">
        <v>31.5</v>
      </c>
      <c r="F3" s="28">
        <v>3.5</v>
      </c>
    </row>
    <row r="4" spans="1:6" ht="18" x14ac:dyDescent="0.2">
      <c r="A4" s="5">
        <v>2</v>
      </c>
      <c r="B4" s="134">
        <v>20</v>
      </c>
      <c r="C4" s="134">
        <v>8.9</v>
      </c>
      <c r="D4" s="7"/>
      <c r="E4" s="28">
        <v>31.5</v>
      </c>
      <c r="F4" s="28">
        <v>3.5</v>
      </c>
    </row>
    <row r="5" spans="1:6" ht="18" x14ac:dyDescent="0.2">
      <c r="A5" s="5">
        <v>3</v>
      </c>
      <c r="B5" s="134">
        <v>22.1</v>
      </c>
      <c r="C5" s="134">
        <v>6.6</v>
      </c>
      <c r="D5" s="7"/>
      <c r="E5" s="28">
        <v>31.5</v>
      </c>
      <c r="F5" s="28">
        <v>3.5</v>
      </c>
    </row>
    <row r="6" spans="1:6" ht="18" x14ac:dyDescent="0.2">
      <c r="A6" s="5">
        <v>4</v>
      </c>
      <c r="B6" s="134">
        <v>23.2</v>
      </c>
      <c r="C6" s="134">
        <v>9.6</v>
      </c>
      <c r="D6" s="7"/>
      <c r="E6" s="28">
        <v>31.5</v>
      </c>
      <c r="F6" s="28">
        <v>3.5</v>
      </c>
    </row>
    <row r="7" spans="1:6" ht="18" x14ac:dyDescent="0.2">
      <c r="A7" s="5">
        <v>5</v>
      </c>
      <c r="B7" s="134">
        <v>19</v>
      </c>
      <c r="C7" s="134">
        <v>13.2</v>
      </c>
      <c r="D7" s="7"/>
      <c r="E7" s="28">
        <v>31.5</v>
      </c>
      <c r="F7" s="28">
        <v>3.5</v>
      </c>
    </row>
    <row r="8" spans="1:6" ht="18" x14ac:dyDescent="0.2">
      <c r="A8" s="5">
        <v>6</v>
      </c>
      <c r="B8" s="134">
        <v>20.100000000000001</v>
      </c>
      <c r="C8" s="134">
        <v>12.3</v>
      </c>
      <c r="D8" s="7"/>
      <c r="E8" s="28">
        <v>31.5</v>
      </c>
      <c r="F8" s="28">
        <v>3.5</v>
      </c>
    </row>
    <row r="9" spans="1:6" ht="18" x14ac:dyDescent="0.2">
      <c r="A9" s="5">
        <v>7</v>
      </c>
      <c r="B9" s="134">
        <v>17.899999999999999</v>
      </c>
      <c r="C9" s="134">
        <v>11.3</v>
      </c>
      <c r="D9" s="7"/>
      <c r="E9" s="28">
        <v>31.5</v>
      </c>
      <c r="F9" s="28">
        <v>3.5</v>
      </c>
    </row>
    <row r="10" spans="1:6" ht="18" x14ac:dyDescent="0.2">
      <c r="A10" s="5">
        <v>8</v>
      </c>
      <c r="B10" s="134">
        <v>20.399999999999999</v>
      </c>
      <c r="C10" s="134">
        <v>12.1</v>
      </c>
      <c r="D10" s="7"/>
      <c r="E10" s="28">
        <v>31.5</v>
      </c>
      <c r="F10" s="28">
        <v>3.5</v>
      </c>
    </row>
    <row r="11" spans="1:6" ht="18" x14ac:dyDescent="0.2">
      <c r="A11" s="5">
        <v>9</v>
      </c>
      <c r="B11" s="134">
        <v>20.7</v>
      </c>
      <c r="C11" s="134">
        <v>12</v>
      </c>
      <c r="D11" s="7"/>
      <c r="E11" s="28">
        <v>31.5</v>
      </c>
      <c r="F11" s="28">
        <v>3.5</v>
      </c>
    </row>
    <row r="12" spans="1:6" ht="18" x14ac:dyDescent="0.2">
      <c r="A12" s="5">
        <v>10</v>
      </c>
      <c r="B12" s="134">
        <v>23.4</v>
      </c>
      <c r="C12" s="134">
        <v>11.3</v>
      </c>
      <c r="D12" s="7"/>
      <c r="E12" s="28">
        <v>31.5</v>
      </c>
      <c r="F12" s="28">
        <v>3.5</v>
      </c>
    </row>
    <row r="13" spans="1:6" ht="18" x14ac:dyDescent="0.2">
      <c r="A13" s="5">
        <v>11</v>
      </c>
      <c r="B13" s="134">
        <v>19.899999999999999</v>
      </c>
      <c r="C13" s="134">
        <v>10.1</v>
      </c>
      <c r="D13" s="7"/>
      <c r="E13" s="28">
        <v>31.5</v>
      </c>
      <c r="F13" s="28">
        <v>3.5</v>
      </c>
    </row>
    <row r="14" spans="1:6" ht="18" x14ac:dyDescent="0.2">
      <c r="A14" s="5">
        <v>12</v>
      </c>
      <c r="B14" s="134">
        <v>21.9</v>
      </c>
      <c r="C14" s="134">
        <v>12.7</v>
      </c>
      <c r="D14" s="7"/>
      <c r="E14" s="28">
        <v>31.5</v>
      </c>
      <c r="F14" s="28">
        <v>3.5</v>
      </c>
    </row>
    <row r="15" spans="1:6" ht="18" x14ac:dyDescent="0.2">
      <c r="A15" s="5">
        <v>13</v>
      </c>
      <c r="B15" s="134">
        <v>23.8</v>
      </c>
      <c r="C15" s="134">
        <v>12.9</v>
      </c>
      <c r="D15" s="7"/>
      <c r="E15" s="28">
        <v>31.5</v>
      </c>
      <c r="F15" s="28">
        <v>3.5</v>
      </c>
    </row>
    <row r="16" spans="1:6" ht="18" x14ac:dyDescent="0.2">
      <c r="A16" s="5">
        <v>14</v>
      </c>
      <c r="B16" s="134">
        <v>22.3</v>
      </c>
      <c r="C16" s="134">
        <v>14.5</v>
      </c>
      <c r="D16" s="7"/>
      <c r="E16" s="28">
        <v>31.5</v>
      </c>
      <c r="F16" s="28">
        <v>3.5</v>
      </c>
    </row>
    <row r="17" spans="1:6" ht="18" x14ac:dyDescent="0.2">
      <c r="A17" s="5">
        <v>15</v>
      </c>
      <c r="B17" s="134">
        <v>20.100000000000001</v>
      </c>
      <c r="C17" s="134">
        <v>14.1</v>
      </c>
      <c r="D17" s="7"/>
      <c r="E17" s="28">
        <v>31.5</v>
      </c>
      <c r="F17" s="28">
        <v>3.5</v>
      </c>
    </row>
    <row r="18" spans="1:6" ht="18" x14ac:dyDescent="0.2">
      <c r="A18" s="5">
        <v>16</v>
      </c>
      <c r="B18" s="134">
        <v>17.8</v>
      </c>
      <c r="C18" s="134">
        <v>11.9</v>
      </c>
      <c r="D18" s="7"/>
      <c r="E18" s="28">
        <v>31.5</v>
      </c>
      <c r="F18" s="28">
        <v>3.5</v>
      </c>
    </row>
    <row r="19" spans="1:6" ht="18" x14ac:dyDescent="0.2">
      <c r="A19" s="5">
        <v>17</v>
      </c>
      <c r="B19" s="134">
        <v>20.100000000000001</v>
      </c>
      <c r="C19" s="134">
        <v>13</v>
      </c>
      <c r="D19" s="7"/>
      <c r="E19" s="28">
        <v>31.5</v>
      </c>
      <c r="F19" s="28">
        <v>3.5</v>
      </c>
    </row>
    <row r="20" spans="1:6" ht="18" x14ac:dyDescent="0.2">
      <c r="A20" s="5">
        <v>18</v>
      </c>
      <c r="B20" s="134">
        <v>18</v>
      </c>
      <c r="C20" s="134">
        <v>12.8</v>
      </c>
      <c r="D20" s="7"/>
      <c r="E20" s="28">
        <v>31.5</v>
      </c>
      <c r="F20" s="28">
        <v>3.5</v>
      </c>
    </row>
    <row r="21" spans="1:6" ht="18" x14ac:dyDescent="0.2">
      <c r="A21" s="5">
        <v>19</v>
      </c>
      <c r="B21" s="134">
        <v>21.8</v>
      </c>
      <c r="C21" s="134">
        <v>12.4</v>
      </c>
      <c r="D21" s="7"/>
      <c r="E21" s="28">
        <v>31.5</v>
      </c>
      <c r="F21" s="28">
        <v>3.5</v>
      </c>
    </row>
    <row r="22" spans="1:6" ht="18" x14ac:dyDescent="0.2">
      <c r="A22" s="5">
        <v>20</v>
      </c>
      <c r="B22" s="134">
        <v>20.8</v>
      </c>
      <c r="C22" s="134">
        <v>15.1</v>
      </c>
      <c r="D22" s="7"/>
      <c r="E22" s="28">
        <v>31.5</v>
      </c>
      <c r="F22" s="28">
        <v>3.5</v>
      </c>
    </row>
    <row r="23" spans="1:6" ht="18" x14ac:dyDescent="0.2">
      <c r="A23" s="5">
        <v>21</v>
      </c>
      <c r="B23" s="134">
        <v>22.3</v>
      </c>
      <c r="C23" s="134">
        <v>13.4</v>
      </c>
      <c r="D23" s="7"/>
      <c r="E23" s="28">
        <v>31.5</v>
      </c>
      <c r="F23" s="28">
        <v>3.5</v>
      </c>
    </row>
    <row r="24" spans="1:6" ht="18" x14ac:dyDescent="0.2">
      <c r="A24" s="5">
        <v>22</v>
      </c>
      <c r="B24" s="134">
        <v>20.8</v>
      </c>
      <c r="C24" s="134">
        <v>10.7</v>
      </c>
      <c r="D24" s="7"/>
      <c r="E24" s="28">
        <v>31.5</v>
      </c>
      <c r="F24" s="28">
        <v>3.5</v>
      </c>
    </row>
    <row r="25" spans="1:6" ht="18" x14ac:dyDescent="0.2">
      <c r="A25" s="5">
        <v>23</v>
      </c>
      <c r="B25" s="134">
        <v>20.2</v>
      </c>
      <c r="C25" s="134">
        <v>9.1</v>
      </c>
      <c r="D25" s="7"/>
      <c r="E25" s="28">
        <v>31.5</v>
      </c>
      <c r="F25" s="28">
        <v>3.5</v>
      </c>
    </row>
    <row r="26" spans="1:6" ht="18" x14ac:dyDescent="0.2">
      <c r="A26" s="5">
        <v>24</v>
      </c>
      <c r="B26" s="134">
        <v>23.4</v>
      </c>
      <c r="C26" s="134">
        <v>11.4</v>
      </c>
      <c r="D26" s="7"/>
      <c r="E26" s="28">
        <v>31.5</v>
      </c>
      <c r="F26" s="28">
        <v>3.5</v>
      </c>
    </row>
    <row r="27" spans="1:6" ht="18" x14ac:dyDescent="0.2">
      <c r="A27" s="5">
        <v>25</v>
      </c>
      <c r="B27" s="134">
        <v>22.3</v>
      </c>
      <c r="C27" s="134">
        <v>10.8</v>
      </c>
      <c r="D27" s="7"/>
      <c r="E27" s="28">
        <v>31.5</v>
      </c>
      <c r="F27" s="28">
        <v>3.5</v>
      </c>
    </row>
    <row r="28" spans="1:6" ht="18" x14ac:dyDescent="0.2">
      <c r="A28" s="5">
        <v>26</v>
      </c>
      <c r="B28" s="134">
        <v>22.6</v>
      </c>
      <c r="C28" s="134">
        <v>9.1999999999999993</v>
      </c>
      <c r="D28" s="7"/>
      <c r="E28" s="28">
        <v>31.5</v>
      </c>
      <c r="F28" s="28">
        <v>3.5</v>
      </c>
    </row>
    <row r="29" spans="1:6" ht="18" x14ac:dyDescent="0.2">
      <c r="A29" s="5">
        <v>27</v>
      </c>
      <c r="B29" s="134">
        <v>19</v>
      </c>
      <c r="C29" s="134">
        <v>8.5</v>
      </c>
      <c r="D29" s="7"/>
      <c r="E29" s="28">
        <v>31.5</v>
      </c>
      <c r="F29" s="28">
        <v>3.5</v>
      </c>
    </row>
    <row r="30" spans="1:6" ht="18" x14ac:dyDescent="0.2">
      <c r="A30" s="5">
        <v>28</v>
      </c>
      <c r="B30" s="134">
        <v>21.1</v>
      </c>
      <c r="C30" s="134">
        <v>9.8000000000000007</v>
      </c>
      <c r="D30" s="7"/>
      <c r="E30" s="28">
        <v>31.5</v>
      </c>
      <c r="F30" s="28">
        <v>3.5</v>
      </c>
    </row>
    <row r="31" spans="1:6" ht="18" x14ac:dyDescent="0.2">
      <c r="A31" s="5">
        <v>29</v>
      </c>
      <c r="B31" s="134">
        <v>21.4</v>
      </c>
      <c r="C31" s="134">
        <v>7.2</v>
      </c>
      <c r="D31" s="7"/>
      <c r="E31" s="28">
        <v>31.5</v>
      </c>
      <c r="F31" s="28">
        <v>3.5</v>
      </c>
    </row>
    <row r="32" spans="1:6" ht="18" x14ac:dyDescent="0.2">
      <c r="A32" s="5">
        <v>30</v>
      </c>
      <c r="B32" s="134">
        <v>18.600000000000001</v>
      </c>
      <c r="C32" s="134">
        <v>13</v>
      </c>
      <c r="D32" s="7"/>
      <c r="E32" s="28">
        <v>31.5</v>
      </c>
      <c r="F32" s="28">
        <v>3.5</v>
      </c>
    </row>
    <row r="33" spans="1:6" ht="18" x14ac:dyDescent="0.2">
      <c r="A33" s="5">
        <v>31</v>
      </c>
      <c r="B33" s="134">
        <v>19.399999999999999</v>
      </c>
      <c r="C33" s="134">
        <v>13.4</v>
      </c>
      <c r="D33" s="7"/>
      <c r="E33" s="28">
        <v>31.5</v>
      </c>
      <c r="F33" s="28">
        <v>3.5</v>
      </c>
    </row>
    <row r="34" spans="1:6" ht="18" x14ac:dyDescent="0.2">
      <c r="A34" s="5" t="s">
        <v>7</v>
      </c>
      <c r="B34" s="48">
        <f>SUM(B3:B33)/31</f>
        <v>20.838709677419359</v>
      </c>
      <c r="C34" s="48">
        <f>SUM(C3:C33)/31</f>
        <v>11.435483870967742</v>
      </c>
      <c r="D34" s="22"/>
    </row>
    <row r="35" spans="1:6" ht="18" x14ac:dyDescent="0.2">
      <c r="A35" s="13">
        <v>44409</v>
      </c>
      <c r="B35" s="29" t="s">
        <v>8</v>
      </c>
      <c r="C35" s="29" t="s">
        <v>9</v>
      </c>
    </row>
    <row r="36" spans="1:6" x14ac:dyDescent="0.2">
      <c r="A36" s="15" t="s">
        <v>10</v>
      </c>
      <c r="B36" s="16">
        <v>20.2</v>
      </c>
      <c r="C36" s="16">
        <f>$B$34</f>
        <v>20.838709677419359</v>
      </c>
      <c r="D36" s="36" t="s">
        <v>6</v>
      </c>
      <c r="E36" s="25"/>
      <c r="F36" s="25"/>
    </row>
    <row r="37" spans="1:6" x14ac:dyDescent="0.2">
      <c r="A37" s="15" t="s">
        <v>11</v>
      </c>
      <c r="B37" s="16">
        <v>11.6</v>
      </c>
      <c r="C37" s="16">
        <f>$C$34</f>
        <v>11.435483870967742</v>
      </c>
      <c r="D37" s="36" t="s">
        <v>6</v>
      </c>
      <c r="E37" s="25"/>
      <c r="F37" s="25"/>
    </row>
    <row r="38" spans="1:6" x14ac:dyDescent="0.2">
      <c r="A38" s="15" t="s">
        <v>12</v>
      </c>
      <c r="B38" s="16">
        <v>15.9</v>
      </c>
      <c r="C38" s="16">
        <f>+(C36+C37)/2</f>
        <v>16.137096774193552</v>
      </c>
      <c r="E38" s="25"/>
      <c r="F38" s="25"/>
    </row>
    <row r="39" spans="1:6" x14ac:dyDescent="0.2">
      <c r="A39" s="15" t="s">
        <v>13</v>
      </c>
      <c r="B39" s="16">
        <v>8.6</v>
      </c>
      <c r="C39" s="16">
        <f>+C36-C37</f>
        <v>9.4032258064516174</v>
      </c>
      <c r="E39" s="25"/>
      <c r="F39" s="25"/>
    </row>
    <row r="40" spans="1:6" x14ac:dyDescent="0.2">
      <c r="A40" s="17"/>
      <c r="B40" s="18"/>
      <c r="C40" s="18"/>
      <c r="E40" s="12"/>
      <c r="F40" s="12"/>
    </row>
    <row r="41" spans="1:6" ht="17" thickBot="1" x14ac:dyDescent="0.25">
      <c r="A41" s="17" t="s">
        <v>14</v>
      </c>
      <c r="B41" s="18">
        <v>31.5</v>
      </c>
      <c r="C41" s="18">
        <f>MAX(B3:B33)</f>
        <v>23.8</v>
      </c>
      <c r="D41" s="49"/>
      <c r="E41" s="12"/>
      <c r="F41" s="12"/>
    </row>
    <row r="42" spans="1:6" ht="17" thickBot="1" x14ac:dyDescent="0.25">
      <c r="A42" s="17" t="s">
        <v>15</v>
      </c>
      <c r="B42" s="18">
        <v>3.5</v>
      </c>
      <c r="C42" s="18">
        <f>MIN(C3:C33)</f>
        <v>6.6</v>
      </c>
      <c r="D42" s="49"/>
      <c r="E42" s="12"/>
      <c r="F42" s="12"/>
    </row>
    <row r="43" spans="1:6" ht="17" thickBot="1" x14ac:dyDescent="0.25">
      <c r="A43" s="17" t="s">
        <v>16</v>
      </c>
      <c r="B43" s="18">
        <v>13</v>
      </c>
      <c r="C43" s="18">
        <f>MIN(B3:B33)</f>
        <v>17.8</v>
      </c>
      <c r="D43" s="49"/>
      <c r="E43" s="12"/>
      <c r="F43" s="12"/>
    </row>
    <row r="44" spans="1:6" ht="17" thickBot="1" x14ac:dyDescent="0.25">
      <c r="A44" s="17" t="s">
        <v>17</v>
      </c>
      <c r="B44" s="18">
        <v>18</v>
      </c>
      <c r="C44" s="26">
        <f>MAX(C3:C33)</f>
        <v>15.1</v>
      </c>
      <c r="D44" s="49"/>
      <c r="E44" s="12"/>
      <c r="F44" s="12"/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3"/>
  <sheetViews>
    <sheetView topLeftCell="A17" workbookViewId="0">
      <selection activeCell="C43" sqref="A34:C43"/>
    </sheetView>
  </sheetViews>
  <sheetFormatPr baseColWidth="10" defaultRowHeight="16" x14ac:dyDescent="0.2"/>
  <cols>
    <col min="4" max="4" width="12.1640625" customWidth="1"/>
  </cols>
  <sheetData>
    <row r="1" spans="1:6" ht="20" x14ac:dyDescent="0.2">
      <c r="A1" s="1" t="s">
        <v>27</v>
      </c>
      <c r="B1" s="1"/>
      <c r="C1" s="1"/>
    </row>
    <row r="2" spans="1:6" ht="18" x14ac:dyDescent="0.2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4" t="s">
        <v>5</v>
      </c>
    </row>
    <row r="3" spans="1:6" ht="19" x14ac:dyDescent="0.25">
      <c r="A3" s="5">
        <v>1</v>
      </c>
      <c r="B3" s="135">
        <v>17.8</v>
      </c>
      <c r="C3" s="135">
        <v>13.3</v>
      </c>
      <c r="D3" s="7"/>
      <c r="E3" s="18">
        <v>26</v>
      </c>
      <c r="F3" s="18">
        <v>0</v>
      </c>
    </row>
    <row r="4" spans="1:6" ht="19" x14ac:dyDescent="0.25">
      <c r="A4" s="5">
        <v>2</v>
      </c>
      <c r="B4" s="135">
        <v>18.100000000000001</v>
      </c>
      <c r="C4" s="135">
        <v>13.6</v>
      </c>
      <c r="D4" s="7"/>
      <c r="E4" s="18">
        <v>26</v>
      </c>
      <c r="F4" s="18">
        <v>0</v>
      </c>
    </row>
    <row r="5" spans="1:6" ht="19" x14ac:dyDescent="0.25">
      <c r="A5" s="5">
        <v>3</v>
      </c>
      <c r="B5" s="135">
        <v>23.6</v>
      </c>
      <c r="C5" s="135">
        <v>10.3</v>
      </c>
      <c r="D5" s="7"/>
      <c r="E5" s="18">
        <v>26</v>
      </c>
      <c r="F5" s="18">
        <v>0</v>
      </c>
    </row>
    <row r="6" spans="1:6" ht="19" x14ac:dyDescent="0.25">
      <c r="A6" s="5">
        <v>4</v>
      </c>
      <c r="B6" s="135">
        <v>23.5</v>
      </c>
      <c r="C6" s="135">
        <v>8.9</v>
      </c>
      <c r="D6" s="7"/>
      <c r="E6" s="18">
        <v>26</v>
      </c>
      <c r="F6" s="18">
        <v>0</v>
      </c>
    </row>
    <row r="7" spans="1:6" ht="19" x14ac:dyDescent="0.25">
      <c r="A7" s="5">
        <v>5</v>
      </c>
      <c r="B7" s="135">
        <v>24.2</v>
      </c>
      <c r="C7" s="135">
        <v>10.9</v>
      </c>
      <c r="D7" s="7"/>
      <c r="E7" s="18">
        <v>26</v>
      </c>
      <c r="F7" s="18">
        <v>0</v>
      </c>
    </row>
    <row r="8" spans="1:6" ht="19" x14ac:dyDescent="0.25">
      <c r="A8" s="5">
        <v>6</v>
      </c>
      <c r="B8" s="135">
        <v>27.6</v>
      </c>
      <c r="C8" s="135">
        <v>10.3</v>
      </c>
      <c r="D8" s="7"/>
      <c r="E8" s="18">
        <v>26</v>
      </c>
      <c r="F8" s="18">
        <v>0</v>
      </c>
    </row>
    <row r="9" spans="1:6" ht="19" x14ac:dyDescent="0.25">
      <c r="A9" s="5">
        <v>7</v>
      </c>
      <c r="B9" s="135">
        <v>27.8</v>
      </c>
      <c r="C9" s="135">
        <v>12.2</v>
      </c>
      <c r="D9" s="7"/>
      <c r="E9" s="18">
        <v>26</v>
      </c>
      <c r="F9" s="18">
        <v>0</v>
      </c>
    </row>
    <row r="10" spans="1:6" ht="19" x14ac:dyDescent="0.25">
      <c r="A10" s="5">
        <v>8</v>
      </c>
      <c r="B10" s="135">
        <v>23.3</v>
      </c>
      <c r="C10" s="135">
        <v>16.100000000000001</v>
      </c>
      <c r="D10" s="7"/>
      <c r="E10" s="18">
        <v>26</v>
      </c>
      <c r="F10" s="18">
        <v>0</v>
      </c>
    </row>
    <row r="11" spans="1:6" ht="19" x14ac:dyDescent="0.25">
      <c r="A11" s="5">
        <v>9</v>
      </c>
      <c r="B11" s="135">
        <v>19.7</v>
      </c>
      <c r="C11" s="135">
        <v>16</v>
      </c>
      <c r="D11" s="7"/>
      <c r="E11" s="18">
        <v>26</v>
      </c>
      <c r="F11" s="18">
        <v>0</v>
      </c>
    </row>
    <row r="12" spans="1:6" ht="19" x14ac:dyDescent="0.25">
      <c r="A12" s="5">
        <v>10</v>
      </c>
      <c r="B12" s="135">
        <v>20.100000000000001</v>
      </c>
      <c r="C12" s="135">
        <v>14.4</v>
      </c>
      <c r="D12" s="7"/>
      <c r="E12" s="18">
        <v>26</v>
      </c>
      <c r="F12" s="18">
        <v>0</v>
      </c>
    </row>
    <row r="13" spans="1:6" ht="19" x14ac:dyDescent="0.25">
      <c r="A13" s="5">
        <v>11</v>
      </c>
      <c r="B13" s="135">
        <v>20.399999999999999</v>
      </c>
      <c r="C13" s="135">
        <v>10</v>
      </c>
      <c r="D13" s="7"/>
      <c r="E13" s="18">
        <v>26</v>
      </c>
      <c r="F13" s="18">
        <v>0</v>
      </c>
    </row>
    <row r="14" spans="1:6" ht="19" x14ac:dyDescent="0.25">
      <c r="A14" s="5">
        <v>12</v>
      </c>
      <c r="B14" s="135">
        <v>21.3</v>
      </c>
      <c r="C14" s="135">
        <v>7.4</v>
      </c>
      <c r="D14" s="7"/>
      <c r="E14" s="18">
        <v>26</v>
      </c>
      <c r="F14" s="18">
        <v>0</v>
      </c>
    </row>
    <row r="15" spans="1:6" ht="19" x14ac:dyDescent="0.25">
      <c r="A15" s="5">
        <v>13</v>
      </c>
      <c r="B15" s="135">
        <v>19.8</v>
      </c>
      <c r="C15" s="135">
        <v>12.9</v>
      </c>
      <c r="D15" s="7"/>
      <c r="E15" s="18">
        <v>26</v>
      </c>
      <c r="F15" s="18">
        <v>0</v>
      </c>
    </row>
    <row r="16" spans="1:6" ht="19" x14ac:dyDescent="0.25">
      <c r="A16" s="5">
        <v>14</v>
      </c>
      <c r="B16" s="135">
        <v>20.100000000000001</v>
      </c>
      <c r="C16" s="135">
        <v>11.1</v>
      </c>
      <c r="D16" s="7"/>
      <c r="E16" s="18">
        <v>26</v>
      </c>
      <c r="F16" s="18">
        <v>0</v>
      </c>
    </row>
    <row r="17" spans="1:6" ht="19" x14ac:dyDescent="0.25">
      <c r="A17" s="5">
        <v>15</v>
      </c>
      <c r="B17" s="135">
        <v>23.3</v>
      </c>
      <c r="C17" s="135">
        <v>8.5</v>
      </c>
      <c r="D17" s="7"/>
      <c r="E17" s="18">
        <v>26</v>
      </c>
      <c r="F17" s="18">
        <v>0</v>
      </c>
    </row>
    <row r="18" spans="1:6" ht="19" x14ac:dyDescent="0.25">
      <c r="A18" s="5">
        <v>16</v>
      </c>
      <c r="B18" s="135">
        <v>22.3</v>
      </c>
      <c r="C18" s="135">
        <v>10.5</v>
      </c>
      <c r="D18" s="7"/>
      <c r="E18" s="18">
        <v>26</v>
      </c>
      <c r="F18" s="18">
        <v>0</v>
      </c>
    </row>
    <row r="19" spans="1:6" ht="19" x14ac:dyDescent="0.25">
      <c r="A19" s="5">
        <v>17</v>
      </c>
      <c r="B19" s="135">
        <v>20.100000000000001</v>
      </c>
      <c r="C19" s="135">
        <v>11.8</v>
      </c>
      <c r="D19" s="7"/>
      <c r="E19" s="18">
        <v>26</v>
      </c>
      <c r="F19" s="18">
        <v>0</v>
      </c>
    </row>
    <row r="20" spans="1:6" ht="19" x14ac:dyDescent="0.25">
      <c r="A20" s="5">
        <v>18</v>
      </c>
      <c r="B20" s="135">
        <v>21.7</v>
      </c>
      <c r="C20" s="135">
        <v>14.1</v>
      </c>
      <c r="D20" s="7"/>
      <c r="E20" s="18">
        <v>26</v>
      </c>
      <c r="F20" s="18">
        <v>0</v>
      </c>
    </row>
    <row r="21" spans="1:6" ht="19" x14ac:dyDescent="0.25">
      <c r="A21" s="5">
        <v>19</v>
      </c>
      <c r="B21" s="135">
        <v>21.2</v>
      </c>
      <c r="C21" s="135">
        <v>7.7</v>
      </c>
      <c r="D21" s="7"/>
      <c r="E21" s="18">
        <v>26</v>
      </c>
      <c r="F21" s="18">
        <v>0</v>
      </c>
    </row>
    <row r="22" spans="1:6" ht="19" x14ac:dyDescent="0.25">
      <c r="A22" s="5">
        <v>20</v>
      </c>
      <c r="B22" s="135">
        <v>20.8</v>
      </c>
      <c r="C22" s="135">
        <v>4.9000000000000004</v>
      </c>
      <c r="D22" s="7"/>
      <c r="E22" s="18">
        <v>26</v>
      </c>
      <c r="F22" s="18">
        <v>0</v>
      </c>
    </row>
    <row r="23" spans="1:6" ht="19" x14ac:dyDescent="0.25">
      <c r="A23" s="5">
        <v>21</v>
      </c>
      <c r="B23" s="135">
        <v>22.7</v>
      </c>
      <c r="C23" s="135">
        <v>5.4</v>
      </c>
      <c r="D23" s="7" t="s">
        <v>6</v>
      </c>
      <c r="E23" s="18">
        <v>26</v>
      </c>
      <c r="F23" s="18">
        <v>0</v>
      </c>
    </row>
    <row r="24" spans="1:6" ht="19" x14ac:dyDescent="0.25">
      <c r="A24" s="5">
        <v>22</v>
      </c>
      <c r="B24" s="135">
        <v>22.7</v>
      </c>
      <c r="C24" s="135">
        <v>5.7</v>
      </c>
      <c r="D24" s="7" t="s">
        <v>6</v>
      </c>
      <c r="E24" s="18">
        <v>26</v>
      </c>
      <c r="F24" s="18">
        <v>0</v>
      </c>
    </row>
    <row r="25" spans="1:6" ht="19" x14ac:dyDescent="0.25">
      <c r="A25" s="5">
        <v>23</v>
      </c>
      <c r="B25" s="135">
        <v>19.7</v>
      </c>
      <c r="C25" s="135">
        <v>9.4</v>
      </c>
      <c r="D25" s="7"/>
      <c r="E25" s="18">
        <v>26</v>
      </c>
      <c r="F25" s="18">
        <v>0</v>
      </c>
    </row>
    <row r="26" spans="1:6" ht="19" x14ac:dyDescent="0.25">
      <c r="A26" s="5">
        <v>24</v>
      </c>
      <c r="B26" s="135">
        <v>22.6</v>
      </c>
      <c r="C26" s="135">
        <v>7.2</v>
      </c>
      <c r="D26" s="7"/>
      <c r="E26" s="18">
        <v>26</v>
      </c>
      <c r="F26" s="18">
        <v>0</v>
      </c>
    </row>
    <row r="27" spans="1:6" ht="19" x14ac:dyDescent="0.25">
      <c r="A27" s="5">
        <v>25</v>
      </c>
      <c r="B27" s="135">
        <v>19.399999999999999</v>
      </c>
      <c r="C27" s="135">
        <v>9.9</v>
      </c>
      <c r="D27" s="7"/>
      <c r="E27" s="18">
        <v>26</v>
      </c>
      <c r="F27" s="18">
        <v>0</v>
      </c>
    </row>
    <row r="28" spans="1:6" ht="19" x14ac:dyDescent="0.25">
      <c r="A28" s="5">
        <v>26</v>
      </c>
      <c r="B28" s="135">
        <v>20.2</v>
      </c>
      <c r="C28" s="135">
        <v>7.9</v>
      </c>
      <c r="D28" s="7"/>
      <c r="E28" s="18">
        <v>26</v>
      </c>
      <c r="F28" s="18">
        <v>0</v>
      </c>
    </row>
    <row r="29" spans="1:6" ht="19" x14ac:dyDescent="0.25">
      <c r="A29" s="5">
        <v>27</v>
      </c>
      <c r="B29" s="135">
        <v>17</v>
      </c>
      <c r="C29" s="135">
        <v>9.1999999999999993</v>
      </c>
      <c r="D29" s="7"/>
      <c r="E29" s="18">
        <v>26</v>
      </c>
      <c r="F29" s="18">
        <v>0</v>
      </c>
    </row>
    <row r="30" spans="1:6" ht="19" x14ac:dyDescent="0.25">
      <c r="A30" s="5">
        <v>28</v>
      </c>
      <c r="B30" s="135">
        <v>15.1</v>
      </c>
      <c r="C30" s="135">
        <v>7.8</v>
      </c>
      <c r="D30" s="7"/>
      <c r="E30" s="18">
        <v>26</v>
      </c>
      <c r="F30" s="18">
        <v>0</v>
      </c>
    </row>
    <row r="31" spans="1:6" ht="19" x14ac:dyDescent="0.25">
      <c r="A31" s="5">
        <v>29</v>
      </c>
      <c r="B31" s="135">
        <v>16.100000000000001</v>
      </c>
      <c r="C31" s="135">
        <v>4.4000000000000004</v>
      </c>
      <c r="D31" s="7"/>
      <c r="E31" s="18">
        <v>26</v>
      </c>
      <c r="F31" s="18">
        <v>0</v>
      </c>
    </row>
    <row r="32" spans="1:6" ht="19" x14ac:dyDescent="0.25">
      <c r="A32" s="5">
        <v>30</v>
      </c>
      <c r="B32" s="135">
        <v>16.3</v>
      </c>
      <c r="C32" s="135">
        <v>8.6</v>
      </c>
      <c r="D32" s="7"/>
      <c r="E32" s="18">
        <v>26</v>
      </c>
      <c r="F32" s="18">
        <v>0</v>
      </c>
    </row>
    <row r="33" spans="1:6" ht="18" x14ac:dyDescent="0.2">
      <c r="A33" s="5" t="s">
        <v>7</v>
      </c>
      <c r="B33" s="48">
        <f>SUM(B3:B32)/30</f>
        <v>20.950000000000003</v>
      </c>
      <c r="C33" s="48">
        <f>SUM(C3:C32)/30</f>
        <v>10.013333333333332</v>
      </c>
      <c r="D33" s="22"/>
    </row>
    <row r="34" spans="1:6" ht="18" x14ac:dyDescent="0.2">
      <c r="A34" s="13">
        <v>44440</v>
      </c>
      <c r="B34" s="14" t="s">
        <v>8</v>
      </c>
      <c r="C34" s="14" t="s">
        <v>9</v>
      </c>
    </row>
    <row r="35" spans="1:6" x14ac:dyDescent="0.2">
      <c r="A35" s="15" t="s">
        <v>10</v>
      </c>
      <c r="B35" s="16">
        <v>17.7</v>
      </c>
      <c r="C35" s="16">
        <f>$B$33</f>
        <v>20.950000000000003</v>
      </c>
      <c r="E35" s="25"/>
      <c r="F35" s="25"/>
    </row>
    <row r="36" spans="1:6" x14ac:dyDescent="0.2">
      <c r="A36" s="15" t="s">
        <v>11</v>
      </c>
      <c r="B36" s="16">
        <v>9.8000000000000007</v>
      </c>
      <c r="C36" s="16">
        <f>$C$33</f>
        <v>10.013333333333332</v>
      </c>
      <c r="E36" s="25"/>
      <c r="F36" s="25"/>
    </row>
    <row r="37" spans="1:6" x14ac:dyDescent="0.2">
      <c r="A37" s="15" t="s">
        <v>12</v>
      </c>
      <c r="B37" s="16">
        <v>13.7</v>
      </c>
      <c r="C37" s="16">
        <f>+(C35+C36)/2</f>
        <v>15.481666666666667</v>
      </c>
      <c r="E37" s="25"/>
      <c r="F37" s="25"/>
    </row>
    <row r="38" spans="1:6" x14ac:dyDescent="0.2">
      <c r="A38" s="15" t="s">
        <v>13</v>
      </c>
      <c r="B38" s="16">
        <v>7.9</v>
      </c>
      <c r="C38" s="16">
        <f>+C35-C36</f>
        <v>10.936666666666671</v>
      </c>
      <c r="E38" s="25"/>
      <c r="F38" s="25"/>
    </row>
    <row r="39" spans="1:6" x14ac:dyDescent="0.2">
      <c r="A39" s="17"/>
      <c r="B39" s="18"/>
      <c r="C39" s="18"/>
      <c r="E39" s="12"/>
      <c r="F39" s="12"/>
    </row>
    <row r="40" spans="1:6" x14ac:dyDescent="0.2">
      <c r="A40" s="17" t="s">
        <v>14</v>
      </c>
      <c r="B40" s="18">
        <v>26</v>
      </c>
      <c r="C40" s="18">
        <f>MAX(B2:B32)</f>
        <v>27.8</v>
      </c>
      <c r="D40" s="36"/>
      <c r="E40" s="12"/>
      <c r="F40" s="12"/>
    </row>
    <row r="41" spans="1:6" x14ac:dyDescent="0.2">
      <c r="A41" s="17" t="s">
        <v>15</v>
      </c>
      <c r="B41" s="18">
        <v>0</v>
      </c>
      <c r="C41" s="18">
        <f>MIN(C2:C32)</f>
        <v>4.4000000000000004</v>
      </c>
      <c r="D41" s="36"/>
      <c r="E41" s="12"/>
      <c r="F41" s="12"/>
    </row>
    <row r="42" spans="1:6" x14ac:dyDescent="0.2">
      <c r="A42" s="17" t="s">
        <v>16</v>
      </c>
      <c r="B42" s="18">
        <v>9</v>
      </c>
      <c r="C42" s="18">
        <f>MIN(B2:B32)</f>
        <v>15.1</v>
      </c>
      <c r="D42" s="36"/>
      <c r="E42" s="12"/>
      <c r="F42" s="12"/>
    </row>
    <row r="43" spans="1:6" x14ac:dyDescent="0.2">
      <c r="A43" s="17" t="s">
        <v>17</v>
      </c>
      <c r="B43" s="18">
        <v>17</v>
      </c>
      <c r="C43" s="18">
        <f>MAX(C2:C32)</f>
        <v>16.100000000000001</v>
      </c>
      <c r="D43" s="36"/>
      <c r="E43" s="12"/>
      <c r="F43" s="12"/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</vt:i4>
      </vt:variant>
    </vt:vector>
  </HeadingPairs>
  <TitlesOfParts>
    <vt:vector size="27" baseType="lpstr">
      <vt:lpstr>Jan</vt:lpstr>
      <vt:lpstr>Feb</vt:lpstr>
      <vt:lpstr>Mar</vt:lpstr>
      <vt:lpstr>Apr</vt:lpstr>
      <vt:lpstr>May</vt:lpstr>
      <vt:lpstr>June</vt:lpstr>
      <vt:lpstr>July</vt:lpstr>
      <vt:lpstr>Aug</vt:lpstr>
      <vt:lpstr>Sep</vt:lpstr>
      <vt:lpstr>Oct</vt:lpstr>
      <vt:lpstr>Nov</vt:lpstr>
      <vt:lpstr>Dec</vt:lpstr>
      <vt:lpstr>Summary</vt:lpstr>
      <vt:lpstr>Annual</vt:lpstr>
      <vt:lpstr>Jan_Chart</vt:lpstr>
      <vt:lpstr>Feb_Chart</vt:lpstr>
      <vt:lpstr>Mar_Chart</vt:lpstr>
      <vt:lpstr>Apr_Chart</vt:lpstr>
      <vt:lpstr>May_Chart</vt:lpstr>
      <vt:lpstr>Jun_Chart</vt:lpstr>
      <vt:lpstr>Jul_Chart</vt:lpstr>
      <vt:lpstr>Aug_Chart</vt:lpstr>
      <vt:lpstr>Sep_Chart</vt:lpstr>
      <vt:lpstr>Oct_Chart</vt:lpstr>
      <vt:lpstr>Nov_Chart</vt:lpstr>
      <vt:lpstr>Dec_Chart</vt:lpstr>
      <vt:lpstr>Nov_Chart!Print_Area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Saunders Roger</dc:creator>
  <cp:lastModifiedBy>Saunders Roger</cp:lastModifiedBy>
  <cp:lastPrinted>2021-11-19T20:40:58Z</cp:lastPrinted>
  <dcterms:created xsi:type="dcterms:W3CDTF">2018-12-18T21:29:56Z</dcterms:created>
  <dcterms:modified xsi:type="dcterms:W3CDTF">2022-01-01T10:54:11Z</dcterms:modified>
</cp:coreProperties>
</file>